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10.113.4\nas\教員研究生\令和４年度\01_★令和４年度教員研究生個人フォルダ★\6_森山雄樹\01_カリキュラム開発研究\07_★最終報告、研究成果物\★研究成果物\"/>
    </mc:Choice>
  </mc:AlternateContent>
  <bookViews>
    <workbookView xWindow="0" yWindow="0" windowWidth="7656" windowHeight="1728" activeTab="4"/>
  </bookViews>
  <sheets>
    <sheet name="【使い方】" sheetId="47" r:id="rId1"/>
    <sheet name="名簿" sheetId="49" r:id="rId2"/>
    <sheet name="４年生はこちら" sheetId="53" r:id="rId3"/>
    <sheet name="５年生はこちら" sheetId="52" r:id="rId4"/>
    <sheet name="６年生はこちら" sheetId="50" r:id="rId5"/>
    <sheet name="結果①平均値" sheetId="48" r:id="rId6"/>
    <sheet name="結果②評定" sheetId="54" r:id="rId7"/>
    <sheet name="結果③楽しさ" sheetId="56" r:id="rId8"/>
    <sheet name="結果の見方" sheetId="55" r:id="rId9"/>
  </sheets>
  <externalReferences>
    <externalReference r:id="rId10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42" i="50" l="1"/>
  <c r="AO41" i="50"/>
  <c r="AO40" i="50"/>
  <c r="AO39" i="50"/>
  <c r="AO38" i="50"/>
  <c r="AO37" i="50"/>
  <c r="AO36" i="50"/>
  <c r="AO35" i="50"/>
  <c r="AO34" i="50"/>
  <c r="AO33" i="50"/>
  <c r="AO32" i="50"/>
  <c r="AO31" i="50"/>
  <c r="AO30" i="50"/>
  <c r="AO29" i="50"/>
  <c r="AO28" i="50"/>
  <c r="AO27" i="50"/>
  <c r="AO26" i="50"/>
  <c r="AO25" i="50"/>
  <c r="AO24" i="50"/>
  <c r="AO23" i="50"/>
  <c r="AO22" i="50"/>
  <c r="AO21" i="50"/>
  <c r="AO20" i="50"/>
  <c r="AO19" i="50"/>
  <c r="AO18" i="50"/>
  <c r="AO17" i="50"/>
  <c r="AO16" i="50"/>
  <c r="AO15" i="50"/>
  <c r="AO14" i="50"/>
  <c r="AO13" i="50"/>
  <c r="AO12" i="50"/>
  <c r="AO11" i="50"/>
  <c r="AO10" i="50"/>
  <c r="AO9" i="50"/>
  <c r="AO8" i="50"/>
  <c r="AO7" i="50"/>
  <c r="AO6" i="50"/>
  <c r="AO5" i="50"/>
  <c r="AO4" i="50"/>
  <c r="AO3" i="50"/>
  <c r="AS3" i="52"/>
  <c r="AR3" i="52"/>
  <c r="AP3" i="52"/>
  <c r="AN3" i="52"/>
  <c r="AM3" i="52"/>
  <c r="AL3" i="52"/>
  <c r="AO42" i="52"/>
  <c r="AO41" i="52"/>
  <c r="AO40" i="52"/>
  <c r="AO39" i="52"/>
  <c r="AO38" i="52"/>
  <c r="AO37" i="52"/>
  <c r="AO36" i="52"/>
  <c r="AO35" i="52"/>
  <c r="AO34" i="52"/>
  <c r="AO33" i="52"/>
  <c r="AO32" i="52"/>
  <c r="AO31" i="52"/>
  <c r="AO30" i="52"/>
  <c r="AO29" i="52"/>
  <c r="AO28" i="52"/>
  <c r="AO27" i="52"/>
  <c r="AO26" i="52"/>
  <c r="AO25" i="52"/>
  <c r="AO24" i="52"/>
  <c r="AO23" i="52"/>
  <c r="AO22" i="52"/>
  <c r="AO21" i="52"/>
  <c r="AO20" i="52"/>
  <c r="AO19" i="52"/>
  <c r="AO18" i="52"/>
  <c r="AO17" i="52"/>
  <c r="AO16" i="52"/>
  <c r="AO15" i="52"/>
  <c r="AO14" i="52"/>
  <c r="AO13" i="52"/>
  <c r="AO12" i="52"/>
  <c r="AO11" i="52"/>
  <c r="AO10" i="52"/>
  <c r="AO9" i="52"/>
  <c r="AO8" i="52"/>
  <c r="AO7" i="52"/>
  <c r="AO6" i="52"/>
  <c r="AO5" i="52"/>
  <c r="AO4" i="52"/>
  <c r="AO3" i="52"/>
  <c r="AO42" i="53"/>
  <c r="AO41" i="53"/>
  <c r="AO40" i="53"/>
  <c r="AO39" i="53"/>
  <c r="AO38" i="53"/>
  <c r="AO37" i="53"/>
  <c r="AO36" i="53"/>
  <c r="AO35" i="53"/>
  <c r="AO34" i="53"/>
  <c r="AO33" i="53"/>
  <c r="AO32" i="53"/>
  <c r="AO31" i="53"/>
  <c r="AO30" i="53"/>
  <c r="AO29" i="53"/>
  <c r="AO28" i="53"/>
  <c r="AO27" i="53"/>
  <c r="AO26" i="53"/>
  <c r="AO25" i="53"/>
  <c r="AO24" i="53"/>
  <c r="AO23" i="53"/>
  <c r="AO22" i="53"/>
  <c r="AO21" i="53"/>
  <c r="AO20" i="53"/>
  <c r="AO19" i="53"/>
  <c r="AO18" i="53"/>
  <c r="AO17" i="53"/>
  <c r="AO16" i="53"/>
  <c r="AO15" i="53"/>
  <c r="AO14" i="53"/>
  <c r="AO13" i="53"/>
  <c r="AO12" i="53"/>
  <c r="AO11" i="53"/>
  <c r="AO10" i="53"/>
  <c r="AO9" i="53"/>
  <c r="AO8" i="53"/>
  <c r="AO7" i="53"/>
  <c r="AO6" i="53"/>
  <c r="AO5" i="53"/>
  <c r="AO4" i="53"/>
  <c r="AO3" i="53"/>
  <c r="AP3" i="53"/>
  <c r="AT3" i="53"/>
  <c r="H8" i="56" l="1"/>
  <c r="H5" i="56"/>
  <c r="H2" i="56"/>
  <c r="C47" i="52" l="1"/>
  <c r="C47" i="50"/>
  <c r="C47" i="53"/>
  <c r="F2" i="56" s="1"/>
  <c r="C46" i="52"/>
  <c r="C46" i="50"/>
  <c r="C46" i="53"/>
  <c r="D46" i="53" s="1"/>
  <c r="C45" i="52"/>
  <c r="C45" i="50"/>
  <c r="C45" i="53"/>
  <c r="D2" i="56" s="1"/>
  <c r="C44" i="52"/>
  <c r="C44" i="50"/>
  <c r="C44" i="53"/>
  <c r="D44" i="53" s="1"/>
  <c r="C43" i="52"/>
  <c r="C43" i="50"/>
  <c r="C43" i="53"/>
  <c r="B2" i="56" s="1"/>
  <c r="AR3" i="50"/>
  <c r="AR3" i="53"/>
  <c r="AL3" i="53"/>
  <c r="AL3" i="50"/>
  <c r="D44" i="50" l="1"/>
  <c r="C8" i="56"/>
  <c r="D46" i="50"/>
  <c r="E8" i="56"/>
  <c r="C48" i="50"/>
  <c r="B8" i="56"/>
  <c r="D45" i="50"/>
  <c r="D8" i="56"/>
  <c r="D47" i="50"/>
  <c r="F8" i="56"/>
  <c r="D44" i="52"/>
  <c r="C5" i="56"/>
  <c r="D46" i="52"/>
  <c r="E5" i="56"/>
  <c r="D43" i="52"/>
  <c r="B5" i="56"/>
  <c r="D45" i="52"/>
  <c r="D5" i="56"/>
  <c r="D47" i="52"/>
  <c r="F5" i="56"/>
  <c r="D43" i="50"/>
  <c r="D48" i="50" s="1"/>
  <c r="C48" i="52"/>
  <c r="D45" i="53"/>
  <c r="D43" i="53"/>
  <c r="D47" i="53"/>
  <c r="C2" i="56"/>
  <c r="E2" i="56"/>
  <c r="C48" i="53"/>
  <c r="C1" i="54"/>
  <c r="C9" i="54" s="1"/>
  <c r="C17" i="54" s="1"/>
  <c r="H23" i="54"/>
  <c r="G23" i="54"/>
  <c r="F23" i="54"/>
  <c r="D23" i="54"/>
  <c r="H22" i="54"/>
  <c r="G22" i="54"/>
  <c r="F22" i="54"/>
  <c r="D22" i="54"/>
  <c r="H21" i="54"/>
  <c r="G21" i="54"/>
  <c r="F21" i="54"/>
  <c r="D21" i="54"/>
  <c r="H20" i="54"/>
  <c r="G20" i="54"/>
  <c r="F20" i="54"/>
  <c r="D20" i="54"/>
  <c r="H19" i="54"/>
  <c r="G19" i="54"/>
  <c r="F19" i="54"/>
  <c r="D19" i="54"/>
  <c r="H15" i="54"/>
  <c r="G15" i="54"/>
  <c r="F15" i="54"/>
  <c r="D15" i="54"/>
  <c r="H14" i="54"/>
  <c r="G14" i="54"/>
  <c r="F14" i="54"/>
  <c r="D14" i="54"/>
  <c r="H13" i="54"/>
  <c r="G13" i="54"/>
  <c r="F13" i="54"/>
  <c r="D13" i="54"/>
  <c r="H12" i="54"/>
  <c r="G12" i="54"/>
  <c r="F12" i="54"/>
  <c r="D12" i="54"/>
  <c r="H11" i="54"/>
  <c r="G11" i="54"/>
  <c r="F11" i="54"/>
  <c r="D11" i="54"/>
  <c r="H7" i="54"/>
  <c r="G7" i="54"/>
  <c r="D7" i="54"/>
  <c r="H6" i="54"/>
  <c r="G6" i="54"/>
  <c r="D6" i="54"/>
  <c r="H5" i="54"/>
  <c r="G5" i="54"/>
  <c r="D5" i="54"/>
  <c r="H4" i="54"/>
  <c r="G4" i="54"/>
  <c r="D4" i="54"/>
  <c r="H3" i="54"/>
  <c r="G3" i="54"/>
  <c r="D3" i="54"/>
  <c r="D48" i="52" l="1"/>
  <c r="D48" i="53"/>
  <c r="AQ10" i="53"/>
  <c r="AM5" i="53"/>
  <c r="AX42" i="53"/>
  <c r="AV42" i="53"/>
  <c r="AS42" i="53"/>
  <c r="AR42" i="53"/>
  <c r="AY42" i="53" s="1"/>
  <c r="AQ42" i="53"/>
  <c r="AP42" i="53"/>
  <c r="AW42" i="53" s="1"/>
  <c r="AN42" i="53"/>
  <c r="AM42" i="53"/>
  <c r="AU42" i="53" s="1"/>
  <c r="AL42" i="53"/>
  <c r="AT42" i="53" s="1"/>
  <c r="B42" i="53"/>
  <c r="AY41" i="53"/>
  <c r="AW41" i="53"/>
  <c r="AS41" i="53"/>
  <c r="AR41" i="53"/>
  <c r="AQ41" i="53"/>
  <c r="AX41" i="53" s="1"/>
  <c r="AP41" i="53"/>
  <c r="AV41" i="53"/>
  <c r="AN41" i="53"/>
  <c r="AM41" i="53"/>
  <c r="AU41" i="53" s="1"/>
  <c r="AL41" i="53"/>
  <c r="AT41" i="53" s="1"/>
  <c r="B41" i="53"/>
  <c r="AX40" i="53"/>
  <c r="AV40" i="53"/>
  <c r="AS40" i="53"/>
  <c r="AR40" i="53"/>
  <c r="AY40" i="53" s="1"/>
  <c r="AQ40" i="53"/>
  <c r="AP40" i="53"/>
  <c r="AW40" i="53" s="1"/>
  <c r="AN40" i="53"/>
  <c r="AM40" i="53"/>
  <c r="AU40" i="53" s="1"/>
  <c r="AL40" i="53"/>
  <c r="AT40" i="53" s="1"/>
  <c r="B40" i="53"/>
  <c r="AY39" i="53"/>
  <c r="AW39" i="53"/>
  <c r="AS39" i="53"/>
  <c r="AR39" i="53"/>
  <c r="AQ39" i="53"/>
  <c r="AX39" i="53" s="1"/>
  <c r="AP39" i="53"/>
  <c r="AV39" i="53"/>
  <c r="AN39" i="53"/>
  <c r="AM39" i="53"/>
  <c r="AU39" i="53" s="1"/>
  <c r="AL39" i="53"/>
  <c r="AT39" i="53" s="1"/>
  <c r="B39" i="53"/>
  <c r="AX38" i="53"/>
  <c r="AV38" i="53"/>
  <c r="AS38" i="53"/>
  <c r="AR38" i="53"/>
  <c r="AY38" i="53" s="1"/>
  <c r="AQ38" i="53"/>
  <c r="AP38" i="53"/>
  <c r="AW38" i="53" s="1"/>
  <c r="AN38" i="53"/>
  <c r="AM38" i="53"/>
  <c r="AU38" i="53" s="1"/>
  <c r="AL38" i="53"/>
  <c r="AT38" i="53" s="1"/>
  <c r="B38" i="53"/>
  <c r="AY37" i="53"/>
  <c r="AW37" i="53"/>
  <c r="AS37" i="53"/>
  <c r="AR37" i="53"/>
  <c r="AQ37" i="53"/>
  <c r="AX37" i="53" s="1"/>
  <c r="AP37" i="53"/>
  <c r="AV37" i="53"/>
  <c r="AN37" i="53"/>
  <c r="AM37" i="53"/>
  <c r="AU37" i="53" s="1"/>
  <c r="AL37" i="53"/>
  <c r="AT37" i="53" s="1"/>
  <c r="B37" i="53"/>
  <c r="AX36" i="53"/>
  <c r="AV36" i="53"/>
  <c r="AS36" i="53"/>
  <c r="AR36" i="53"/>
  <c r="AY36" i="53" s="1"/>
  <c r="AQ36" i="53"/>
  <c r="AP36" i="53"/>
  <c r="AW36" i="53" s="1"/>
  <c r="AN36" i="53"/>
  <c r="AM36" i="53"/>
  <c r="AU36" i="53" s="1"/>
  <c r="AL36" i="53"/>
  <c r="AT36" i="53" s="1"/>
  <c r="B36" i="53"/>
  <c r="AY35" i="53"/>
  <c r="AW35" i="53"/>
  <c r="AS35" i="53"/>
  <c r="AR35" i="53"/>
  <c r="AQ35" i="53"/>
  <c r="AX35" i="53" s="1"/>
  <c r="AP35" i="53"/>
  <c r="AV35" i="53"/>
  <c r="AN35" i="53"/>
  <c r="AM35" i="53"/>
  <c r="AU35" i="53" s="1"/>
  <c r="AL35" i="53"/>
  <c r="AT35" i="53" s="1"/>
  <c r="B35" i="53"/>
  <c r="AX34" i="53"/>
  <c r="AV34" i="53"/>
  <c r="AS34" i="53"/>
  <c r="AR34" i="53"/>
  <c r="AY34" i="53" s="1"/>
  <c r="AQ34" i="53"/>
  <c r="AP34" i="53"/>
  <c r="AW34" i="53" s="1"/>
  <c r="AN34" i="53"/>
  <c r="AM34" i="53"/>
  <c r="AU34" i="53" s="1"/>
  <c r="AL34" i="53"/>
  <c r="AT34" i="53" s="1"/>
  <c r="B34" i="53"/>
  <c r="AY33" i="53"/>
  <c r="AW33" i="53"/>
  <c r="AS33" i="53"/>
  <c r="AR33" i="53"/>
  <c r="AQ33" i="53"/>
  <c r="AX33" i="53" s="1"/>
  <c r="AP33" i="53"/>
  <c r="AV33" i="53"/>
  <c r="AN33" i="53"/>
  <c r="AM33" i="53"/>
  <c r="AU33" i="53" s="1"/>
  <c r="AL33" i="53"/>
  <c r="AT33" i="53" s="1"/>
  <c r="B33" i="53"/>
  <c r="AX32" i="53"/>
  <c r="AV32" i="53"/>
  <c r="AS32" i="53"/>
  <c r="AR32" i="53"/>
  <c r="AY32" i="53" s="1"/>
  <c r="AQ32" i="53"/>
  <c r="AP32" i="53"/>
  <c r="AW32" i="53" s="1"/>
  <c r="AN32" i="53"/>
  <c r="AM32" i="53"/>
  <c r="AU32" i="53" s="1"/>
  <c r="AL32" i="53"/>
  <c r="AT32" i="53" s="1"/>
  <c r="B32" i="53"/>
  <c r="AY31" i="53"/>
  <c r="AW31" i="53"/>
  <c r="AS31" i="53"/>
  <c r="AR31" i="53"/>
  <c r="AQ31" i="53"/>
  <c r="AX31" i="53" s="1"/>
  <c r="AP31" i="53"/>
  <c r="AV31" i="53"/>
  <c r="AN31" i="53"/>
  <c r="AM31" i="53"/>
  <c r="AU31" i="53" s="1"/>
  <c r="AL31" i="53"/>
  <c r="AT31" i="53" s="1"/>
  <c r="B31" i="53"/>
  <c r="AX30" i="53"/>
  <c r="AV30" i="53"/>
  <c r="AS30" i="53"/>
  <c r="AR30" i="53"/>
  <c r="AY30" i="53" s="1"/>
  <c r="AQ30" i="53"/>
  <c r="AP30" i="53"/>
  <c r="AW30" i="53" s="1"/>
  <c r="AN30" i="53"/>
  <c r="AM30" i="53"/>
  <c r="AU30" i="53" s="1"/>
  <c r="AL30" i="53"/>
  <c r="AT30" i="53" s="1"/>
  <c r="B30" i="53"/>
  <c r="AY29" i="53"/>
  <c r="AW29" i="53"/>
  <c r="AS29" i="53"/>
  <c r="AR29" i="53"/>
  <c r="AQ29" i="53"/>
  <c r="AX29" i="53" s="1"/>
  <c r="AP29" i="53"/>
  <c r="AV29" i="53"/>
  <c r="AN29" i="53"/>
  <c r="AM29" i="53"/>
  <c r="AU29" i="53" s="1"/>
  <c r="AL29" i="53"/>
  <c r="AT29" i="53" s="1"/>
  <c r="B29" i="53"/>
  <c r="AX28" i="53"/>
  <c r="AV28" i="53"/>
  <c r="AS28" i="53"/>
  <c r="AR28" i="53"/>
  <c r="AY28" i="53" s="1"/>
  <c r="AQ28" i="53"/>
  <c r="AP28" i="53"/>
  <c r="AW28" i="53" s="1"/>
  <c r="AN28" i="53"/>
  <c r="AM28" i="53"/>
  <c r="AU28" i="53" s="1"/>
  <c r="AL28" i="53"/>
  <c r="AT28" i="53" s="1"/>
  <c r="B28" i="53"/>
  <c r="AY27" i="53"/>
  <c r="AW27" i="53"/>
  <c r="AS27" i="53"/>
  <c r="AR27" i="53"/>
  <c r="AQ27" i="53"/>
  <c r="AX27" i="53" s="1"/>
  <c r="AP27" i="53"/>
  <c r="AV27" i="53"/>
  <c r="AN27" i="53"/>
  <c r="AM27" i="53"/>
  <c r="AU27" i="53" s="1"/>
  <c r="AL27" i="53"/>
  <c r="AT27" i="53" s="1"/>
  <c r="B27" i="53"/>
  <c r="AX26" i="53"/>
  <c r="AV26" i="53"/>
  <c r="AS26" i="53"/>
  <c r="AR26" i="53"/>
  <c r="AY26" i="53" s="1"/>
  <c r="AQ26" i="53"/>
  <c r="AP26" i="53"/>
  <c r="AW26" i="53" s="1"/>
  <c r="AN26" i="53"/>
  <c r="AM26" i="53"/>
  <c r="AU26" i="53" s="1"/>
  <c r="AL26" i="53"/>
  <c r="AT26" i="53" s="1"/>
  <c r="B26" i="53"/>
  <c r="AY25" i="53"/>
  <c r="AW25" i="53"/>
  <c r="AS25" i="53"/>
  <c r="AR25" i="53"/>
  <c r="AQ25" i="53"/>
  <c r="AX25" i="53" s="1"/>
  <c r="AP25" i="53"/>
  <c r="AV25" i="53"/>
  <c r="AN25" i="53"/>
  <c r="AM25" i="53"/>
  <c r="AU25" i="53" s="1"/>
  <c r="AL25" i="53"/>
  <c r="AT25" i="53" s="1"/>
  <c r="B25" i="53"/>
  <c r="AS24" i="53"/>
  <c r="AR24" i="53"/>
  <c r="AY24" i="53" s="1"/>
  <c r="AQ24" i="53"/>
  <c r="AX24" i="53" s="1"/>
  <c r="AP24" i="53"/>
  <c r="AW24" i="53" s="1"/>
  <c r="AV24" i="53"/>
  <c r="AN24" i="53"/>
  <c r="AM24" i="53"/>
  <c r="AU24" i="53" s="1"/>
  <c r="AL24" i="53"/>
  <c r="AT24" i="53" s="1"/>
  <c r="B24" i="53"/>
  <c r="AX23" i="53"/>
  <c r="AV23" i="53"/>
  <c r="AS23" i="53"/>
  <c r="AR23" i="53"/>
  <c r="AY23" i="53" s="1"/>
  <c r="AQ23" i="53"/>
  <c r="AP23" i="53"/>
  <c r="AW23" i="53" s="1"/>
  <c r="AN23" i="53"/>
  <c r="AM23" i="53"/>
  <c r="AU23" i="53" s="1"/>
  <c r="AL23" i="53"/>
  <c r="AT23" i="53" s="1"/>
  <c r="B23" i="53"/>
  <c r="AY22" i="53"/>
  <c r="AW22" i="53"/>
  <c r="AS22" i="53"/>
  <c r="AR22" i="53"/>
  <c r="AQ22" i="53"/>
  <c r="AX22" i="53" s="1"/>
  <c r="AP22" i="53"/>
  <c r="AV22" i="53"/>
  <c r="AN22" i="53"/>
  <c r="AM22" i="53"/>
  <c r="AU22" i="53" s="1"/>
  <c r="AL22" i="53"/>
  <c r="AT22" i="53" s="1"/>
  <c r="B22" i="53"/>
  <c r="AX21" i="53"/>
  <c r="AV21" i="53"/>
  <c r="AS21" i="53"/>
  <c r="AR21" i="53"/>
  <c r="AY21" i="53" s="1"/>
  <c r="AQ21" i="53"/>
  <c r="AP21" i="53"/>
  <c r="AW21" i="53" s="1"/>
  <c r="AN21" i="53"/>
  <c r="AM21" i="53"/>
  <c r="AU21" i="53" s="1"/>
  <c r="AL21" i="53"/>
  <c r="AT21" i="53" s="1"/>
  <c r="B21" i="53"/>
  <c r="AY20" i="53"/>
  <c r="AW20" i="53"/>
  <c r="AS20" i="53"/>
  <c r="AR20" i="53"/>
  <c r="AQ20" i="53"/>
  <c r="AX20" i="53" s="1"/>
  <c r="AP20" i="53"/>
  <c r="AV20" i="53"/>
  <c r="AN20" i="53"/>
  <c r="AM20" i="53"/>
  <c r="AU20" i="53" s="1"/>
  <c r="AL20" i="53"/>
  <c r="AT20" i="53" s="1"/>
  <c r="B20" i="53"/>
  <c r="AX19" i="53"/>
  <c r="AV19" i="53"/>
  <c r="AS19" i="53"/>
  <c r="AR19" i="53"/>
  <c r="AY19" i="53" s="1"/>
  <c r="AQ19" i="53"/>
  <c r="AP19" i="53"/>
  <c r="AW19" i="53" s="1"/>
  <c r="AN19" i="53"/>
  <c r="AM19" i="53"/>
  <c r="AU19" i="53" s="1"/>
  <c r="AL19" i="53"/>
  <c r="AT19" i="53" s="1"/>
  <c r="B19" i="53"/>
  <c r="AY18" i="53"/>
  <c r="AW18" i="53"/>
  <c r="AS18" i="53"/>
  <c r="AR18" i="53"/>
  <c r="AQ18" i="53"/>
  <c r="AX18" i="53" s="1"/>
  <c r="AP18" i="53"/>
  <c r="AV18" i="53"/>
  <c r="AN18" i="53"/>
  <c r="AM18" i="53"/>
  <c r="AU18" i="53" s="1"/>
  <c r="AL18" i="53"/>
  <c r="AT18" i="53" s="1"/>
  <c r="B18" i="53"/>
  <c r="AX17" i="53"/>
  <c r="AV17" i="53"/>
  <c r="AS17" i="53"/>
  <c r="AR17" i="53"/>
  <c r="AY17" i="53" s="1"/>
  <c r="AQ17" i="53"/>
  <c r="AP17" i="53"/>
  <c r="AW17" i="53" s="1"/>
  <c r="AN17" i="53"/>
  <c r="AM17" i="53"/>
  <c r="AU17" i="53" s="1"/>
  <c r="AL17" i="53"/>
  <c r="AT17" i="53" s="1"/>
  <c r="B17" i="53"/>
  <c r="AY16" i="53"/>
  <c r="AW16" i="53"/>
  <c r="AS16" i="53"/>
  <c r="AR16" i="53"/>
  <c r="AQ16" i="53"/>
  <c r="AX16" i="53" s="1"/>
  <c r="AP16" i="53"/>
  <c r="AV16" i="53"/>
  <c r="AN16" i="53"/>
  <c r="AM16" i="53"/>
  <c r="AU16" i="53" s="1"/>
  <c r="AL16" i="53"/>
  <c r="AT16" i="53" s="1"/>
  <c r="B16" i="53"/>
  <c r="AX15" i="53"/>
  <c r="AV15" i="53"/>
  <c r="AS15" i="53"/>
  <c r="AR15" i="53"/>
  <c r="AY15" i="53" s="1"/>
  <c r="AQ15" i="53"/>
  <c r="AP15" i="53"/>
  <c r="AW15" i="53" s="1"/>
  <c r="AN15" i="53"/>
  <c r="AM15" i="53"/>
  <c r="AU15" i="53" s="1"/>
  <c r="AL15" i="53"/>
  <c r="AT15" i="53" s="1"/>
  <c r="B15" i="53"/>
  <c r="AY14" i="53"/>
  <c r="AW14" i="53"/>
  <c r="AS14" i="53"/>
  <c r="AR14" i="53"/>
  <c r="AQ14" i="53"/>
  <c r="AX14" i="53" s="1"/>
  <c r="AP14" i="53"/>
  <c r="AV14" i="53"/>
  <c r="AN14" i="53"/>
  <c r="AM14" i="53"/>
  <c r="AU14" i="53" s="1"/>
  <c r="AL14" i="53"/>
  <c r="AT14" i="53" s="1"/>
  <c r="B14" i="53"/>
  <c r="AX13" i="53"/>
  <c r="AV13" i="53"/>
  <c r="AS13" i="53"/>
  <c r="AR13" i="53"/>
  <c r="AY13" i="53" s="1"/>
  <c r="AQ13" i="53"/>
  <c r="AP13" i="53"/>
  <c r="AW13" i="53" s="1"/>
  <c r="AN13" i="53"/>
  <c r="AM13" i="53"/>
  <c r="AU13" i="53" s="1"/>
  <c r="AL13" i="53"/>
  <c r="AT13" i="53" s="1"/>
  <c r="B13" i="53"/>
  <c r="AY12" i="53"/>
  <c r="AW12" i="53"/>
  <c r="AS12" i="53"/>
  <c r="AR12" i="53"/>
  <c r="AQ12" i="53"/>
  <c r="AX12" i="53" s="1"/>
  <c r="AP12" i="53"/>
  <c r="AV12" i="53"/>
  <c r="AN12" i="53"/>
  <c r="AM12" i="53"/>
  <c r="AU12" i="53" s="1"/>
  <c r="AL12" i="53"/>
  <c r="AT12" i="53" s="1"/>
  <c r="B12" i="53"/>
  <c r="AX11" i="53"/>
  <c r="AV11" i="53"/>
  <c r="AS11" i="53"/>
  <c r="AR11" i="53"/>
  <c r="AY11" i="53" s="1"/>
  <c r="AQ11" i="53"/>
  <c r="AP11" i="53"/>
  <c r="AW11" i="53" s="1"/>
  <c r="AN11" i="53"/>
  <c r="AM11" i="53"/>
  <c r="AU11" i="53" s="1"/>
  <c r="AL11" i="53"/>
  <c r="AT11" i="53" s="1"/>
  <c r="B11" i="53"/>
  <c r="AY10" i="53"/>
  <c r="AW10" i="53"/>
  <c r="AS10" i="53"/>
  <c r="AR10" i="53"/>
  <c r="AX10" i="53"/>
  <c r="AP10" i="53"/>
  <c r="AV10" i="53"/>
  <c r="AN10" i="53"/>
  <c r="AM10" i="53"/>
  <c r="AU10" i="53" s="1"/>
  <c r="AL10" i="53"/>
  <c r="AT10" i="53" s="1"/>
  <c r="B10" i="53"/>
  <c r="AX9" i="53"/>
  <c r="AV9" i="53"/>
  <c r="AS9" i="53"/>
  <c r="AR9" i="53"/>
  <c r="AY9" i="53" s="1"/>
  <c r="AQ9" i="53"/>
  <c r="AP9" i="53"/>
  <c r="AW9" i="53" s="1"/>
  <c r="AN9" i="53"/>
  <c r="AM9" i="53"/>
  <c r="AU9" i="53" s="1"/>
  <c r="AL9" i="53"/>
  <c r="AT9" i="53" s="1"/>
  <c r="B9" i="53"/>
  <c r="AY8" i="53"/>
  <c r="AW8" i="53"/>
  <c r="AS8" i="53"/>
  <c r="AR8" i="53"/>
  <c r="AQ8" i="53"/>
  <c r="AX8" i="53" s="1"/>
  <c r="AP8" i="53"/>
  <c r="AV8" i="53"/>
  <c r="AN8" i="53"/>
  <c r="AM8" i="53"/>
  <c r="AU8" i="53" s="1"/>
  <c r="AL8" i="53"/>
  <c r="AT8" i="53" s="1"/>
  <c r="B8" i="53"/>
  <c r="AX7" i="53"/>
  <c r="AV7" i="53"/>
  <c r="AS7" i="53"/>
  <c r="AR7" i="53"/>
  <c r="AY7" i="53" s="1"/>
  <c r="AQ7" i="53"/>
  <c r="AP7" i="53"/>
  <c r="AW7" i="53" s="1"/>
  <c r="AN7" i="53"/>
  <c r="AM7" i="53"/>
  <c r="AU7" i="53" s="1"/>
  <c r="AL7" i="53"/>
  <c r="AT7" i="53" s="1"/>
  <c r="B7" i="53"/>
  <c r="AY6" i="53"/>
  <c r="AW6" i="53"/>
  <c r="AS6" i="53"/>
  <c r="AR6" i="53"/>
  <c r="AQ6" i="53"/>
  <c r="AX6" i="53" s="1"/>
  <c r="AP6" i="53"/>
  <c r="AV6" i="53"/>
  <c r="AN6" i="53"/>
  <c r="AM6" i="53"/>
  <c r="AU6" i="53" s="1"/>
  <c r="AL6" i="53"/>
  <c r="AT6" i="53" s="1"/>
  <c r="B6" i="53"/>
  <c r="AV5" i="53"/>
  <c r="AS5" i="53"/>
  <c r="AR5" i="53"/>
  <c r="AY5" i="53" s="1"/>
  <c r="AQ5" i="53"/>
  <c r="AX5" i="53" s="1"/>
  <c r="AP5" i="53"/>
  <c r="AW5" i="53" s="1"/>
  <c r="AN5" i="53"/>
  <c r="AU5" i="53"/>
  <c r="AL5" i="53"/>
  <c r="AT5" i="53" s="1"/>
  <c r="B5" i="53"/>
  <c r="AY4" i="53"/>
  <c r="AS4" i="53"/>
  <c r="AR4" i="53"/>
  <c r="AQ4" i="53"/>
  <c r="AX4" i="53" s="1"/>
  <c r="AP4" i="53"/>
  <c r="AW4" i="53" s="1"/>
  <c r="AV4" i="53"/>
  <c r="AN4" i="53"/>
  <c r="AM4" i="53"/>
  <c r="AU4" i="53" s="1"/>
  <c r="AL4" i="53"/>
  <c r="AT4" i="53" s="1"/>
  <c r="B4" i="53"/>
  <c r="AX3" i="53"/>
  <c r="AV3" i="53"/>
  <c r="AV47" i="53" s="1"/>
  <c r="E7" i="54" s="1"/>
  <c r="AS3" i="53"/>
  <c r="AQ3" i="53"/>
  <c r="AW3" i="53"/>
  <c r="AN3" i="53"/>
  <c r="AM3" i="53"/>
  <c r="B3" i="53"/>
  <c r="AX42" i="52"/>
  <c r="AV42" i="52"/>
  <c r="AS42" i="52"/>
  <c r="AR42" i="52"/>
  <c r="AY42" i="52" s="1"/>
  <c r="AQ42" i="52"/>
  <c r="AP42" i="52"/>
  <c r="AW42" i="52" s="1"/>
  <c r="AN42" i="52"/>
  <c r="AM42" i="52"/>
  <c r="AU42" i="52" s="1"/>
  <c r="AL42" i="52"/>
  <c r="AT42" i="52" s="1"/>
  <c r="B42" i="52"/>
  <c r="AY41" i="52"/>
  <c r="AW41" i="52"/>
  <c r="AS41" i="52"/>
  <c r="AR41" i="52"/>
  <c r="AQ41" i="52"/>
  <c r="AX41" i="52" s="1"/>
  <c r="AP41" i="52"/>
  <c r="AV41" i="52"/>
  <c r="AN41" i="52"/>
  <c r="AM41" i="52"/>
  <c r="AU41" i="52" s="1"/>
  <c r="AL41" i="52"/>
  <c r="AT41" i="52" s="1"/>
  <c r="B41" i="52"/>
  <c r="AX40" i="52"/>
  <c r="AV40" i="52"/>
  <c r="AS40" i="52"/>
  <c r="AR40" i="52"/>
  <c r="AY40" i="52" s="1"/>
  <c r="AQ40" i="52"/>
  <c r="AP40" i="52"/>
  <c r="AW40" i="52" s="1"/>
  <c r="AN40" i="52"/>
  <c r="AM40" i="52"/>
  <c r="AU40" i="52" s="1"/>
  <c r="AL40" i="52"/>
  <c r="AT40" i="52" s="1"/>
  <c r="B40" i="52"/>
  <c r="AY39" i="52"/>
  <c r="AW39" i="52"/>
  <c r="AS39" i="52"/>
  <c r="AR39" i="52"/>
  <c r="AQ39" i="52"/>
  <c r="AX39" i="52" s="1"/>
  <c r="AP39" i="52"/>
  <c r="AV39" i="52"/>
  <c r="AN39" i="52"/>
  <c r="AM39" i="52"/>
  <c r="AU39" i="52" s="1"/>
  <c r="AL39" i="52"/>
  <c r="AT39" i="52" s="1"/>
  <c r="B39" i="52"/>
  <c r="AX38" i="52"/>
  <c r="AV38" i="52"/>
  <c r="AS38" i="52"/>
  <c r="AR38" i="52"/>
  <c r="AY38" i="52" s="1"/>
  <c r="AQ38" i="52"/>
  <c r="AP38" i="52"/>
  <c r="AW38" i="52" s="1"/>
  <c r="AN38" i="52"/>
  <c r="AM38" i="52"/>
  <c r="AU38" i="52" s="1"/>
  <c r="AL38" i="52"/>
  <c r="AT38" i="52" s="1"/>
  <c r="B38" i="52"/>
  <c r="AY37" i="52"/>
  <c r="AW37" i="52"/>
  <c r="AS37" i="52"/>
  <c r="AR37" i="52"/>
  <c r="AQ37" i="52"/>
  <c r="AX37" i="52" s="1"/>
  <c r="AP37" i="52"/>
  <c r="AV37" i="52"/>
  <c r="AN37" i="52"/>
  <c r="AM37" i="52"/>
  <c r="AU37" i="52" s="1"/>
  <c r="AL37" i="52"/>
  <c r="AT37" i="52" s="1"/>
  <c r="B37" i="52"/>
  <c r="AX36" i="52"/>
  <c r="AV36" i="52"/>
  <c r="AS36" i="52"/>
  <c r="AR36" i="52"/>
  <c r="AY36" i="52" s="1"/>
  <c r="AQ36" i="52"/>
  <c r="AP36" i="52"/>
  <c r="AW36" i="52" s="1"/>
  <c r="AN36" i="52"/>
  <c r="AM36" i="52"/>
  <c r="AU36" i="52" s="1"/>
  <c r="AL36" i="52"/>
  <c r="AT36" i="52" s="1"/>
  <c r="B36" i="52"/>
  <c r="AY35" i="52"/>
  <c r="AW35" i="52"/>
  <c r="AS35" i="52"/>
  <c r="AR35" i="52"/>
  <c r="AQ35" i="52"/>
  <c r="AX35" i="52" s="1"/>
  <c r="AP35" i="52"/>
  <c r="AV35" i="52"/>
  <c r="AN35" i="52"/>
  <c r="AM35" i="52"/>
  <c r="AU35" i="52" s="1"/>
  <c r="AL35" i="52"/>
  <c r="AT35" i="52" s="1"/>
  <c r="B35" i="52"/>
  <c r="AX34" i="52"/>
  <c r="AV34" i="52"/>
  <c r="AS34" i="52"/>
  <c r="AR34" i="52"/>
  <c r="AY34" i="52" s="1"/>
  <c r="AQ34" i="52"/>
  <c r="AP34" i="52"/>
  <c r="AW34" i="52" s="1"/>
  <c r="AN34" i="52"/>
  <c r="AM34" i="52"/>
  <c r="AU34" i="52" s="1"/>
  <c r="AL34" i="52"/>
  <c r="AT34" i="52" s="1"/>
  <c r="B34" i="52"/>
  <c r="AY33" i="52"/>
  <c r="AW33" i="52"/>
  <c r="AS33" i="52"/>
  <c r="AR33" i="52"/>
  <c r="AQ33" i="52"/>
  <c r="AX33" i="52" s="1"/>
  <c r="AP33" i="52"/>
  <c r="AV33" i="52"/>
  <c r="AN33" i="52"/>
  <c r="AM33" i="52"/>
  <c r="AU33" i="52" s="1"/>
  <c r="AL33" i="52"/>
  <c r="AT33" i="52" s="1"/>
  <c r="B33" i="52"/>
  <c r="AX32" i="52"/>
  <c r="AV32" i="52"/>
  <c r="AS32" i="52"/>
  <c r="AR32" i="52"/>
  <c r="AY32" i="52" s="1"/>
  <c r="AQ32" i="52"/>
  <c r="AP32" i="52"/>
  <c r="AW32" i="52" s="1"/>
  <c r="AN32" i="52"/>
  <c r="AM32" i="52"/>
  <c r="AU32" i="52" s="1"/>
  <c r="AL32" i="52"/>
  <c r="AT32" i="52" s="1"/>
  <c r="B32" i="52"/>
  <c r="AY31" i="52"/>
  <c r="AW31" i="52"/>
  <c r="AS31" i="52"/>
  <c r="AR31" i="52"/>
  <c r="AQ31" i="52"/>
  <c r="AX31" i="52" s="1"/>
  <c r="AP31" i="52"/>
  <c r="AV31" i="52"/>
  <c r="AN31" i="52"/>
  <c r="AM31" i="52"/>
  <c r="AU31" i="52" s="1"/>
  <c r="AL31" i="52"/>
  <c r="AT31" i="52" s="1"/>
  <c r="B31" i="52"/>
  <c r="AX30" i="52"/>
  <c r="AV30" i="52"/>
  <c r="AS30" i="52"/>
  <c r="AR30" i="52"/>
  <c r="AY30" i="52" s="1"/>
  <c r="AQ30" i="52"/>
  <c r="AP30" i="52"/>
  <c r="AW30" i="52" s="1"/>
  <c r="AN30" i="52"/>
  <c r="AM30" i="52"/>
  <c r="AU30" i="52" s="1"/>
  <c r="AL30" i="52"/>
  <c r="AT30" i="52" s="1"/>
  <c r="B30" i="52"/>
  <c r="AY29" i="52"/>
  <c r="AW29" i="52"/>
  <c r="AS29" i="52"/>
  <c r="AR29" i="52"/>
  <c r="AQ29" i="52"/>
  <c r="AX29" i="52" s="1"/>
  <c r="AP29" i="52"/>
  <c r="AV29" i="52"/>
  <c r="AN29" i="52"/>
  <c r="AM29" i="52"/>
  <c r="AU29" i="52" s="1"/>
  <c r="AL29" i="52"/>
  <c r="AT29" i="52" s="1"/>
  <c r="B29" i="52"/>
  <c r="AX28" i="52"/>
  <c r="AV28" i="52"/>
  <c r="AS28" i="52"/>
  <c r="AR28" i="52"/>
  <c r="AY28" i="52" s="1"/>
  <c r="AQ28" i="52"/>
  <c r="AP28" i="52"/>
  <c r="AW28" i="52" s="1"/>
  <c r="AN28" i="52"/>
  <c r="AM28" i="52"/>
  <c r="AU28" i="52" s="1"/>
  <c r="AL28" i="52"/>
  <c r="AT28" i="52" s="1"/>
  <c r="B28" i="52"/>
  <c r="AY27" i="52"/>
  <c r="AW27" i="52"/>
  <c r="AS27" i="52"/>
  <c r="AR27" i="52"/>
  <c r="AQ27" i="52"/>
  <c r="AX27" i="52" s="1"/>
  <c r="AP27" i="52"/>
  <c r="AV27" i="52"/>
  <c r="AN27" i="52"/>
  <c r="AM27" i="52"/>
  <c r="AU27" i="52" s="1"/>
  <c r="AL27" i="52"/>
  <c r="AT27" i="52" s="1"/>
  <c r="B27" i="52"/>
  <c r="AX26" i="52"/>
  <c r="AV26" i="52"/>
  <c r="AS26" i="52"/>
  <c r="AR26" i="52"/>
  <c r="AY26" i="52" s="1"/>
  <c r="AQ26" i="52"/>
  <c r="AP26" i="52"/>
  <c r="AW26" i="52" s="1"/>
  <c r="AN26" i="52"/>
  <c r="AM26" i="52"/>
  <c r="AU26" i="52" s="1"/>
  <c r="AL26" i="52"/>
  <c r="AT26" i="52" s="1"/>
  <c r="B26" i="52"/>
  <c r="AY25" i="52"/>
  <c r="AW25" i="52"/>
  <c r="AS25" i="52"/>
  <c r="AR25" i="52"/>
  <c r="AQ25" i="52"/>
  <c r="AX25" i="52" s="1"/>
  <c r="AP25" i="52"/>
  <c r="AV25" i="52"/>
  <c r="AN25" i="52"/>
  <c r="AM25" i="52"/>
  <c r="AU25" i="52" s="1"/>
  <c r="AL25" i="52"/>
  <c r="AT25" i="52" s="1"/>
  <c r="B25" i="52"/>
  <c r="AS24" i="52"/>
  <c r="AR24" i="52"/>
  <c r="AY24" i="52" s="1"/>
  <c r="AQ24" i="52"/>
  <c r="AX24" i="52" s="1"/>
  <c r="AP24" i="52"/>
  <c r="AW24" i="52" s="1"/>
  <c r="AV24" i="52"/>
  <c r="AN24" i="52"/>
  <c r="AM24" i="52"/>
  <c r="AU24" i="52" s="1"/>
  <c r="AL24" i="52"/>
  <c r="AT24" i="52" s="1"/>
  <c r="B24" i="52"/>
  <c r="AX23" i="52"/>
  <c r="AV23" i="52"/>
  <c r="AS23" i="52"/>
  <c r="AR23" i="52"/>
  <c r="AY23" i="52" s="1"/>
  <c r="AQ23" i="52"/>
  <c r="AP23" i="52"/>
  <c r="AW23" i="52" s="1"/>
  <c r="AN23" i="52"/>
  <c r="AM23" i="52"/>
  <c r="AU23" i="52" s="1"/>
  <c r="AL23" i="52"/>
  <c r="AT23" i="52" s="1"/>
  <c r="B23" i="52"/>
  <c r="AY22" i="52"/>
  <c r="AW22" i="52"/>
  <c r="AS22" i="52"/>
  <c r="AR22" i="52"/>
  <c r="AQ22" i="52"/>
  <c r="AX22" i="52" s="1"/>
  <c r="AP22" i="52"/>
  <c r="AV22" i="52"/>
  <c r="AN22" i="52"/>
  <c r="AM22" i="52"/>
  <c r="AU22" i="52" s="1"/>
  <c r="AL22" i="52"/>
  <c r="AT22" i="52" s="1"/>
  <c r="B22" i="52"/>
  <c r="AX21" i="52"/>
  <c r="AV21" i="52"/>
  <c r="AS21" i="52"/>
  <c r="AR21" i="52"/>
  <c r="AY21" i="52" s="1"/>
  <c r="AQ21" i="52"/>
  <c r="AP21" i="52"/>
  <c r="AW21" i="52" s="1"/>
  <c r="AN21" i="52"/>
  <c r="AM21" i="52"/>
  <c r="AU21" i="52" s="1"/>
  <c r="AL21" i="52"/>
  <c r="AT21" i="52" s="1"/>
  <c r="B21" i="52"/>
  <c r="AY20" i="52"/>
  <c r="AW20" i="52"/>
  <c r="AS20" i="52"/>
  <c r="AR20" i="52"/>
  <c r="AQ20" i="52"/>
  <c r="AX20" i="52" s="1"/>
  <c r="AP20" i="52"/>
  <c r="AV20" i="52"/>
  <c r="AN20" i="52"/>
  <c r="AM20" i="52"/>
  <c r="AU20" i="52" s="1"/>
  <c r="AL20" i="52"/>
  <c r="AT20" i="52" s="1"/>
  <c r="B20" i="52"/>
  <c r="AX19" i="52"/>
  <c r="AV19" i="52"/>
  <c r="AS19" i="52"/>
  <c r="AR19" i="52"/>
  <c r="AY19" i="52" s="1"/>
  <c r="AQ19" i="52"/>
  <c r="AP19" i="52"/>
  <c r="AW19" i="52" s="1"/>
  <c r="AN19" i="52"/>
  <c r="AM19" i="52"/>
  <c r="AU19" i="52" s="1"/>
  <c r="AL19" i="52"/>
  <c r="AT19" i="52" s="1"/>
  <c r="B19" i="52"/>
  <c r="AY18" i="52"/>
  <c r="AW18" i="52"/>
  <c r="AS18" i="52"/>
  <c r="AR18" i="52"/>
  <c r="AQ18" i="52"/>
  <c r="AX18" i="52" s="1"/>
  <c r="AP18" i="52"/>
  <c r="AV18" i="52"/>
  <c r="AN18" i="52"/>
  <c r="AM18" i="52"/>
  <c r="AU18" i="52" s="1"/>
  <c r="AL18" i="52"/>
  <c r="AT18" i="52" s="1"/>
  <c r="B18" i="52"/>
  <c r="AX17" i="52"/>
  <c r="AV17" i="52"/>
  <c r="AS17" i="52"/>
  <c r="AR17" i="52"/>
  <c r="AY17" i="52" s="1"/>
  <c r="AQ17" i="52"/>
  <c r="AP17" i="52"/>
  <c r="AW17" i="52" s="1"/>
  <c r="AN17" i="52"/>
  <c r="AM17" i="52"/>
  <c r="AU17" i="52" s="1"/>
  <c r="AL17" i="52"/>
  <c r="AT17" i="52" s="1"/>
  <c r="B17" i="52"/>
  <c r="AY16" i="52"/>
  <c r="AW16" i="52"/>
  <c r="AS16" i="52"/>
  <c r="AR16" i="52"/>
  <c r="AQ16" i="52"/>
  <c r="AX16" i="52" s="1"/>
  <c r="AP16" i="52"/>
  <c r="AV16" i="52"/>
  <c r="AN16" i="52"/>
  <c r="AM16" i="52"/>
  <c r="AU16" i="52" s="1"/>
  <c r="AL16" i="52"/>
  <c r="AT16" i="52" s="1"/>
  <c r="B16" i="52"/>
  <c r="AX15" i="52"/>
  <c r="AV15" i="52"/>
  <c r="AS15" i="52"/>
  <c r="AR15" i="52"/>
  <c r="AY15" i="52" s="1"/>
  <c r="AQ15" i="52"/>
  <c r="AP15" i="52"/>
  <c r="AW15" i="52" s="1"/>
  <c r="AN15" i="52"/>
  <c r="AM15" i="52"/>
  <c r="AU15" i="52" s="1"/>
  <c r="AL15" i="52"/>
  <c r="AT15" i="52" s="1"/>
  <c r="B15" i="52"/>
  <c r="AY14" i="52"/>
  <c r="AW14" i="52"/>
  <c r="AS14" i="52"/>
  <c r="AR14" i="52"/>
  <c r="AQ14" i="52"/>
  <c r="AX14" i="52" s="1"/>
  <c r="AP14" i="52"/>
  <c r="AV14" i="52"/>
  <c r="AN14" i="52"/>
  <c r="AM14" i="52"/>
  <c r="AU14" i="52" s="1"/>
  <c r="AL14" i="52"/>
  <c r="AT14" i="52" s="1"/>
  <c r="B14" i="52"/>
  <c r="AX13" i="52"/>
  <c r="AV13" i="52"/>
  <c r="AS13" i="52"/>
  <c r="AR13" i="52"/>
  <c r="AY13" i="52" s="1"/>
  <c r="AQ13" i="52"/>
  <c r="AP13" i="52"/>
  <c r="AW13" i="52" s="1"/>
  <c r="AN13" i="52"/>
  <c r="AM13" i="52"/>
  <c r="AU13" i="52" s="1"/>
  <c r="AL13" i="52"/>
  <c r="AT13" i="52" s="1"/>
  <c r="B13" i="52"/>
  <c r="AY12" i="52"/>
  <c r="AW12" i="52"/>
  <c r="AS12" i="52"/>
  <c r="AR12" i="52"/>
  <c r="AQ12" i="52"/>
  <c r="AX12" i="52" s="1"/>
  <c r="AP12" i="52"/>
  <c r="AV12" i="52"/>
  <c r="AN12" i="52"/>
  <c r="AM12" i="52"/>
  <c r="AU12" i="52" s="1"/>
  <c r="AL12" i="52"/>
  <c r="AT12" i="52" s="1"/>
  <c r="B12" i="52"/>
  <c r="AX11" i="52"/>
  <c r="AV11" i="52"/>
  <c r="AS11" i="52"/>
  <c r="AR11" i="52"/>
  <c r="AY11" i="52" s="1"/>
  <c r="AQ11" i="52"/>
  <c r="AP11" i="52"/>
  <c r="AW11" i="52" s="1"/>
  <c r="AN11" i="52"/>
  <c r="AM11" i="52"/>
  <c r="AU11" i="52" s="1"/>
  <c r="AL11" i="52"/>
  <c r="AT11" i="52" s="1"/>
  <c r="B11" i="52"/>
  <c r="AY10" i="52"/>
  <c r="AW10" i="52"/>
  <c r="AS10" i="52"/>
  <c r="AR10" i="52"/>
  <c r="AQ10" i="52"/>
  <c r="AX10" i="52" s="1"/>
  <c r="AP10" i="52"/>
  <c r="AV10" i="52"/>
  <c r="AN10" i="52"/>
  <c r="AM10" i="52"/>
  <c r="AU10" i="52" s="1"/>
  <c r="AL10" i="52"/>
  <c r="AT10" i="52" s="1"/>
  <c r="B10" i="52"/>
  <c r="AX9" i="52"/>
  <c r="AV9" i="52"/>
  <c r="AS9" i="52"/>
  <c r="AR9" i="52"/>
  <c r="AY9" i="52" s="1"/>
  <c r="AQ9" i="52"/>
  <c r="AP9" i="52"/>
  <c r="AW9" i="52" s="1"/>
  <c r="AN9" i="52"/>
  <c r="AM9" i="52"/>
  <c r="AU9" i="52" s="1"/>
  <c r="AL9" i="52"/>
  <c r="AT9" i="52" s="1"/>
  <c r="B9" i="52"/>
  <c r="AY8" i="52"/>
  <c r="AW8" i="52"/>
  <c r="AS8" i="52"/>
  <c r="AR8" i="52"/>
  <c r="AQ8" i="52"/>
  <c r="AX8" i="52" s="1"/>
  <c r="AP8" i="52"/>
  <c r="AV8" i="52"/>
  <c r="AN8" i="52"/>
  <c r="AM8" i="52"/>
  <c r="AU8" i="52" s="1"/>
  <c r="AL8" i="52"/>
  <c r="AT8" i="52" s="1"/>
  <c r="B8" i="52"/>
  <c r="AX7" i="52"/>
  <c r="AV7" i="52"/>
  <c r="AS7" i="52"/>
  <c r="AR7" i="52"/>
  <c r="AY7" i="52" s="1"/>
  <c r="AQ7" i="52"/>
  <c r="AP7" i="52"/>
  <c r="AW7" i="52" s="1"/>
  <c r="AN7" i="52"/>
  <c r="AM7" i="52"/>
  <c r="AU7" i="52" s="1"/>
  <c r="AL7" i="52"/>
  <c r="AT7" i="52" s="1"/>
  <c r="B7" i="52"/>
  <c r="AY6" i="52"/>
  <c r="AW6" i="52"/>
  <c r="AS6" i="52"/>
  <c r="AR6" i="52"/>
  <c r="AQ6" i="52"/>
  <c r="AX6" i="52" s="1"/>
  <c r="AP6" i="52"/>
  <c r="AV6" i="52"/>
  <c r="AN6" i="52"/>
  <c r="AM6" i="52"/>
  <c r="AU6" i="52" s="1"/>
  <c r="AL6" i="52"/>
  <c r="AT6" i="52" s="1"/>
  <c r="B6" i="52"/>
  <c r="AX5" i="52"/>
  <c r="AS5" i="52"/>
  <c r="AR5" i="52"/>
  <c r="AY5" i="52" s="1"/>
  <c r="AQ5" i="52"/>
  <c r="AP5" i="52"/>
  <c r="AW5" i="52" s="1"/>
  <c r="AV5" i="52"/>
  <c r="AN5" i="52"/>
  <c r="AM5" i="52"/>
  <c r="AU5" i="52" s="1"/>
  <c r="AL5" i="52"/>
  <c r="AT5" i="52" s="1"/>
  <c r="B5" i="52"/>
  <c r="AS4" i="52"/>
  <c r="AR4" i="52"/>
  <c r="AY4" i="52" s="1"/>
  <c r="AQ4" i="52"/>
  <c r="AX4" i="52" s="1"/>
  <c r="AP4" i="52"/>
  <c r="AW4" i="52" s="1"/>
  <c r="AV4" i="52"/>
  <c r="AN4" i="52"/>
  <c r="AM4" i="52"/>
  <c r="AU4" i="52" s="1"/>
  <c r="AL4" i="52"/>
  <c r="AT4" i="52" s="1"/>
  <c r="B4" i="52"/>
  <c r="AX3" i="52"/>
  <c r="AV3" i="52"/>
  <c r="AQ3" i="52"/>
  <c r="AW3" i="52"/>
  <c r="B3" i="52"/>
  <c r="J4" i="48"/>
  <c r="J8" i="48"/>
  <c r="J12" i="48"/>
  <c r="B42" i="50"/>
  <c r="B41" i="50"/>
  <c r="B40" i="50"/>
  <c r="B39" i="50"/>
  <c r="B38" i="50"/>
  <c r="B37" i="50"/>
  <c r="B36" i="50"/>
  <c r="B35" i="50"/>
  <c r="B34" i="50"/>
  <c r="B33" i="50"/>
  <c r="B32" i="50"/>
  <c r="B31" i="50"/>
  <c r="B30" i="50"/>
  <c r="B29" i="50"/>
  <c r="B28" i="50"/>
  <c r="B27" i="50"/>
  <c r="B26" i="50"/>
  <c r="B25" i="50"/>
  <c r="B24" i="50"/>
  <c r="B23" i="50"/>
  <c r="B22" i="50"/>
  <c r="B21" i="50"/>
  <c r="B20" i="50"/>
  <c r="B19" i="50"/>
  <c r="B18" i="50"/>
  <c r="B17" i="50"/>
  <c r="B16" i="50"/>
  <c r="B15" i="50"/>
  <c r="B14" i="50"/>
  <c r="B13" i="50"/>
  <c r="B12" i="50"/>
  <c r="B11" i="50"/>
  <c r="B10" i="50"/>
  <c r="B9" i="50"/>
  <c r="B8" i="50"/>
  <c r="B7" i="50"/>
  <c r="B6" i="50"/>
  <c r="B5" i="50"/>
  <c r="B4" i="50"/>
  <c r="B3" i="50"/>
  <c r="AS42" i="50"/>
  <c r="AR42" i="50"/>
  <c r="AY42" i="50" s="1"/>
  <c r="AQ42" i="50"/>
  <c r="AX42" i="50" s="1"/>
  <c r="AP42" i="50"/>
  <c r="AW42" i="50" s="1"/>
  <c r="AV42" i="50"/>
  <c r="AN42" i="50"/>
  <c r="AM42" i="50"/>
  <c r="AU42" i="50" s="1"/>
  <c r="AL42" i="50"/>
  <c r="AT42" i="50" s="1"/>
  <c r="AS41" i="50"/>
  <c r="AR41" i="50"/>
  <c r="AY41" i="50" s="1"/>
  <c r="AQ41" i="50"/>
  <c r="AX41" i="50" s="1"/>
  <c r="AP41" i="50"/>
  <c r="AW41" i="50" s="1"/>
  <c r="AV41" i="50"/>
  <c r="AN41" i="50"/>
  <c r="AM41" i="50"/>
  <c r="AU41" i="50" s="1"/>
  <c r="AL41" i="50"/>
  <c r="AT41" i="50" s="1"/>
  <c r="AS40" i="50"/>
  <c r="AR40" i="50"/>
  <c r="AY40" i="50" s="1"/>
  <c r="AQ40" i="50"/>
  <c r="AX40" i="50" s="1"/>
  <c r="AP40" i="50"/>
  <c r="AW40" i="50" s="1"/>
  <c r="AV40" i="50"/>
  <c r="AN40" i="50"/>
  <c r="AM40" i="50"/>
  <c r="AU40" i="50" s="1"/>
  <c r="AL40" i="50"/>
  <c r="AT40" i="50" s="1"/>
  <c r="AU39" i="50"/>
  <c r="AS39" i="50"/>
  <c r="AR39" i="50"/>
  <c r="AY39" i="50" s="1"/>
  <c r="AQ39" i="50"/>
  <c r="AX39" i="50" s="1"/>
  <c r="AP39" i="50"/>
  <c r="AW39" i="50" s="1"/>
  <c r="AV39" i="50"/>
  <c r="AN39" i="50"/>
  <c r="AM39" i="50"/>
  <c r="AL39" i="50"/>
  <c r="AT39" i="50" s="1"/>
  <c r="AS38" i="50"/>
  <c r="AR38" i="50"/>
  <c r="AY38" i="50" s="1"/>
  <c r="AQ38" i="50"/>
  <c r="AX38" i="50" s="1"/>
  <c r="AP38" i="50"/>
  <c r="AW38" i="50" s="1"/>
  <c r="AV38" i="50"/>
  <c r="AN38" i="50"/>
  <c r="AM38" i="50"/>
  <c r="AU38" i="50" s="1"/>
  <c r="AL38" i="50"/>
  <c r="AT38" i="50" s="1"/>
  <c r="AS37" i="50"/>
  <c r="AR37" i="50"/>
  <c r="AY37" i="50" s="1"/>
  <c r="AQ37" i="50"/>
  <c r="AX37" i="50" s="1"/>
  <c r="AP37" i="50"/>
  <c r="AW37" i="50" s="1"/>
  <c r="AV37" i="50"/>
  <c r="AN37" i="50"/>
  <c r="AM37" i="50"/>
  <c r="AU37" i="50" s="1"/>
  <c r="AL37" i="50"/>
  <c r="AT37" i="50" s="1"/>
  <c r="AS36" i="50"/>
  <c r="AR36" i="50"/>
  <c r="AY36" i="50" s="1"/>
  <c r="AQ36" i="50"/>
  <c r="AX36" i="50" s="1"/>
  <c r="AP36" i="50"/>
  <c r="AW36" i="50" s="1"/>
  <c r="AV36" i="50"/>
  <c r="AN36" i="50"/>
  <c r="AM36" i="50"/>
  <c r="AU36" i="50" s="1"/>
  <c r="AL36" i="50"/>
  <c r="AT36" i="50" s="1"/>
  <c r="AS35" i="50"/>
  <c r="AR35" i="50"/>
  <c r="AY35" i="50" s="1"/>
  <c r="AQ35" i="50"/>
  <c r="AX35" i="50" s="1"/>
  <c r="AP35" i="50"/>
  <c r="AW35" i="50" s="1"/>
  <c r="AV35" i="50"/>
  <c r="AN35" i="50"/>
  <c r="AM35" i="50"/>
  <c r="AU35" i="50" s="1"/>
  <c r="AL35" i="50"/>
  <c r="AT35" i="50" s="1"/>
  <c r="AS34" i="50"/>
  <c r="AR34" i="50"/>
  <c r="AY34" i="50" s="1"/>
  <c r="AQ34" i="50"/>
  <c r="AX34" i="50" s="1"/>
  <c r="AP34" i="50"/>
  <c r="AW34" i="50" s="1"/>
  <c r="AV34" i="50"/>
  <c r="AN34" i="50"/>
  <c r="AM34" i="50"/>
  <c r="AU34" i="50" s="1"/>
  <c r="AL34" i="50"/>
  <c r="AT34" i="50" s="1"/>
  <c r="AS33" i="50"/>
  <c r="AR33" i="50"/>
  <c r="AY33" i="50" s="1"/>
  <c r="AQ33" i="50"/>
  <c r="AX33" i="50" s="1"/>
  <c r="AP33" i="50"/>
  <c r="AW33" i="50" s="1"/>
  <c r="AV33" i="50"/>
  <c r="AN33" i="50"/>
  <c r="AM33" i="50"/>
  <c r="AU33" i="50" s="1"/>
  <c r="AL33" i="50"/>
  <c r="AT33" i="50" s="1"/>
  <c r="AS32" i="50"/>
  <c r="AR32" i="50"/>
  <c r="AY32" i="50" s="1"/>
  <c r="AQ32" i="50"/>
  <c r="AX32" i="50" s="1"/>
  <c r="AP32" i="50"/>
  <c r="AW32" i="50" s="1"/>
  <c r="AV32" i="50"/>
  <c r="AN32" i="50"/>
  <c r="AM32" i="50"/>
  <c r="AU32" i="50" s="1"/>
  <c r="AL32" i="50"/>
  <c r="AT32" i="50" s="1"/>
  <c r="AU31" i="50"/>
  <c r="AS31" i="50"/>
  <c r="AR31" i="50"/>
  <c r="AY31" i="50" s="1"/>
  <c r="AQ31" i="50"/>
  <c r="AX31" i="50" s="1"/>
  <c r="AP31" i="50"/>
  <c r="AW31" i="50" s="1"/>
  <c r="AV31" i="50"/>
  <c r="AN31" i="50"/>
  <c r="AM31" i="50"/>
  <c r="AL31" i="50"/>
  <c r="AT31" i="50" s="1"/>
  <c r="AS30" i="50"/>
  <c r="AR30" i="50"/>
  <c r="AY30" i="50" s="1"/>
  <c r="AQ30" i="50"/>
  <c r="AX30" i="50" s="1"/>
  <c r="AP30" i="50"/>
  <c r="AW30" i="50" s="1"/>
  <c r="AV30" i="50"/>
  <c r="AN30" i="50"/>
  <c r="AM30" i="50"/>
  <c r="AU30" i="50" s="1"/>
  <c r="AL30" i="50"/>
  <c r="AT30" i="50" s="1"/>
  <c r="AS29" i="50"/>
  <c r="AR29" i="50"/>
  <c r="AY29" i="50" s="1"/>
  <c r="AQ29" i="50"/>
  <c r="AX29" i="50" s="1"/>
  <c r="AP29" i="50"/>
  <c r="AW29" i="50" s="1"/>
  <c r="AV29" i="50"/>
  <c r="AN29" i="50"/>
  <c r="AM29" i="50"/>
  <c r="AU29" i="50" s="1"/>
  <c r="AL29" i="50"/>
  <c r="AT29" i="50" s="1"/>
  <c r="AS28" i="50"/>
  <c r="AR28" i="50"/>
  <c r="AY28" i="50" s="1"/>
  <c r="AQ28" i="50"/>
  <c r="AX28" i="50" s="1"/>
  <c r="AP28" i="50"/>
  <c r="AW28" i="50" s="1"/>
  <c r="AV28" i="50"/>
  <c r="AN28" i="50"/>
  <c r="AM28" i="50"/>
  <c r="AU28" i="50" s="1"/>
  <c r="AL28" i="50"/>
  <c r="AT28" i="50" s="1"/>
  <c r="AS27" i="50"/>
  <c r="AR27" i="50"/>
  <c r="AY27" i="50" s="1"/>
  <c r="AQ27" i="50"/>
  <c r="AX27" i="50" s="1"/>
  <c r="AP27" i="50"/>
  <c r="AW27" i="50" s="1"/>
  <c r="AV27" i="50"/>
  <c r="AN27" i="50"/>
  <c r="AM27" i="50"/>
  <c r="AU27" i="50" s="1"/>
  <c r="AL27" i="50"/>
  <c r="AT27" i="50" s="1"/>
  <c r="AS26" i="50"/>
  <c r="AR26" i="50"/>
  <c r="AY26" i="50" s="1"/>
  <c r="AQ26" i="50"/>
  <c r="AX26" i="50" s="1"/>
  <c r="AP26" i="50"/>
  <c r="AW26" i="50" s="1"/>
  <c r="AV26" i="50"/>
  <c r="AN26" i="50"/>
  <c r="AM26" i="50"/>
  <c r="AU26" i="50" s="1"/>
  <c r="AL26" i="50"/>
  <c r="AT26" i="50" s="1"/>
  <c r="AS25" i="50"/>
  <c r="AR25" i="50"/>
  <c r="AY25" i="50" s="1"/>
  <c r="AQ25" i="50"/>
  <c r="AX25" i="50" s="1"/>
  <c r="AP25" i="50"/>
  <c r="AW25" i="50" s="1"/>
  <c r="AV25" i="50"/>
  <c r="AN25" i="50"/>
  <c r="AM25" i="50"/>
  <c r="AU25" i="50" s="1"/>
  <c r="AL25" i="50"/>
  <c r="AT25" i="50" s="1"/>
  <c r="AS24" i="50"/>
  <c r="AR24" i="50"/>
  <c r="AY24" i="50" s="1"/>
  <c r="AQ24" i="50"/>
  <c r="AX24" i="50" s="1"/>
  <c r="AP24" i="50"/>
  <c r="AW24" i="50" s="1"/>
  <c r="AV24" i="50"/>
  <c r="AN24" i="50"/>
  <c r="AM24" i="50"/>
  <c r="AU24" i="50" s="1"/>
  <c r="AL24" i="50"/>
  <c r="AT24" i="50" s="1"/>
  <c r="AS23" i="50"/>
  <c r="AR23" i="50"/>
  <c r="AY23" i="50" s="1"/>
  <c r="AQ23" i="50"/>
  <c r="AX23" i="50" s="1"/>
  <c r="AP23" i="50"/>
  <c r="AW23" i="50" s="1"/>
  <c r="AV23" i="50"/>
  <c r="AN23" i="50"/>
  <c r="AM23" i="50"/>
  <c r="AU23" i="50" s="1"/>
  <c r="AL23" i="50"/>
  <c r="AT23" i="50" s="1"/>
  <c r="AS22" i="50"/>
  <c r="AR22" i="50"/>
  <c r="AY22" i="50" s="1"/>
  <c r="AQ22" i="50"/>
  <c r="AX22" i="50" s="1"/>
  <c r="AP22" i="50"/>
  <c r="AW22" i="50" s="1"/>
  <c r="AV22" i="50"/>
  <c r="AN22" i="50"/>
  <c r="AM22" i="50"/>
  <c r="AU22" i="50" s="1"/>
  <c r="AL22" i="50"/>
  <c r="AT22" i="50" s="1"/>
  <c r="AS21" i="50"/>
  <c r="AR21" i="50"/>
  <c r="AY21" i="50" s="1"/>
  <c r="AQ21" i="50"/>
  <c r="AX21" i="50" s="1"/>
  <c r="AP21" i="50"/>
  <c r="AW21" i="50" s="1"/>
  <c r="AV21" i="50"/>
  <c r="AN21" i="50"/>
  <c r="AM21" i="50"/>
  <c r="AU21" i="50" s="1"/>
  <c r="AL21" i="50"/>
  <c r="AT21" i="50" s="1"/>
  <c r="AS20" i="50"/>
  <c r="AR20" i="50"/>
  <c r="AY20" i="50" s="1"/>
  <c r="AQ20" i="50"/>
  <c r="AX20" i="50" s="1"/>
  <c r="AP20" i="50"/>
  <c r="AW20" i="50" s="1"/>
  <c r="AV20" i="50"/>
  <c r="AN20" i="50"/>
  <c r="AM20" i="50"/>
  <c r="AU20" i="50" s="1"/>
  <c r="AL20" i="50"/>
  <c r="AT20" i="50" s="1"/>
  <c r="AS19" i="50"/>
  <c r="AR19" i="50"/>
  <c r="AY19" i="50" s="1"/>
  <c r="AQ19" i="50"/>
  <c r="AX19" i="50" s="1"/>
  <c r="AP19" i="50"/>
  <c r="AW19" i="50" s="1"/>
  <c r="AV19" i="50"/>
  <c r="AN19" i="50"/>
  <c r="AM19" i="50"/>
  <c r="AU19" i="50" s="1"/>
  <c r="AL19" i="50"/>
  <c r="AT19" i="50" s="1"/>
  <c r="AS18" i="50"/>
  <c r="AR18" i="50"/>
  <c r="AY18" i="50" s="1"/>
  <c r="AQ18" i="50"/>
  <c r="AX18" i="50" s="1"/>
  <c r="AP18" i="50"/>
  <c r="AW18" i="50" s="1"/>
  <c r="AV18" i="50"/>
  <c r="AN18" i="50"/>
  <c r="AM18" i="50"/>
  <c r="AU18" i="50" s="1"/>
  <c r="AL18" i="50"/>
  <c r="AT18" i="50" s="1"/>
  <c r="AU17" i="50"/>
  <c r="AS17" i="50"/>
  <c r="AR17" i="50"/>
  <c r="AY17" i="50" s="1"/>
  <c r="AQ17" i="50"/>
  <c r="AX17" i="50" s="1"/>
  <c r="AP17" i="50"/>
  <c r="AW17" i="50" s="1"/>
  <c r="AV17" i="50"/>
  <c r="AN17" i="50"/>
  <c r="AM17" i="50"/>
  <c r="AL17" i="50"/>
  <c r="AT17" i="50" s="1"/>
  <c r="AS16" i="50"/>
  <c r="AR16" i="50"/>
  <c r="AY16" i="50" s="1"/>
  <c r="AQ16" i="50"/>
  <c r="AX16" i="50" s="1"/>
  <c r="AP16" i="50"/>
  <c r="AW16" i="50" s="1"/>
  <c r="AV16" i="50"/>
  <c r="AN16" i="50"/>
  <c r="AM16" i="50"/>
  <c r="AU16" i="50" s="1"/>
  <c r="AL16" i="50"/>
  <c r="AT16" i="50" s="1"/>
  <c r="AS15" i="50"/>
  <c r="AR15" i="50"/>
  <c r="AY15" i="50" s="1"/>
  <c r="AQ15" i="50"/>
  <c r="AX15" i="50" s="1"/>
  <c r="AP15" i="50"/>
  <c r="AW15" i="50" s="1"/>
  <c r="AV15" i="50"/>
  <c r="AN15" i="50"/>
  <c r="AM15" i="50"/>
  <c r="AU15" i="50" s="1"/>
  <c r="AL15" i="50"/>
  <c r="AT15" i="50" s="1"/>
  <c r="AS14" i="50"/>
  <c r="AR14" i="50"/>
  <c r="AY14" i="50" s="1"/>
  <c r="AQ14" i="50"/>
  <c r="AX14" i="50" s="1"/>
  <c r="AP14" i="50"/>
  <c r="AW14" i="50" s="1"/>
  <c r="AV14" i="50"/>
  <c r="AN14" i="50"/>
  <c r="AM14" i="50"/>
  <c r="AU14" i="50" s="1"/>
  <c r="AL14" i="50"/>
  <c r="AT14" i="50" s="1"/>
  <c r="AS13" i="50"/>
  <c r="AR13" i="50"/>
  <c r="AY13" i="50" s="1"/>
  <c r="AQ13" i="50"/>
  <c r="AX13" i="50" s="1"/>
  <c r="AP13" i="50"/>
  <c r="AW13" i="50" s="1"/>
  <c r="AV13" i="50"/>
  <c r="AN13" i="50"/>
  <c r="AM13" i="50"/>
  <c r="AU13" i="50" s="1"/>
  <c r="AL13" i="50"/>
  <c r="AT13" i="50" s="1"/>
  <c r="AS12" i="50"/>
  <c r="AR12" i="50"/>
  <c r="AY12" i="50" s="1"/>
  <c r="AQ12" i="50"/>
  <c r="AX12" i="50" s="1"/>
  <c r="AP12" i="50"/>
  <c r="AW12" i="50" s="1"/>
  <c r="AV12" i="50"/>
  <c r="AN12" i="50"/>
  <c r="AM12" i="50"/>
  <c r="AU12" i="50" s="1"/>
  <c r="AL12" i="50"/>
  <c r="AT12" i="50" s="1"/>
  <c r="AS11" i="50"/>
  <c r="AR11" i="50"/>
  <c r="AY11" i="50" s="1"/>
  <c r="AQ11" i="50"/>
  <c r="AX11" i="50" s="1"/>
  <c r="AP11" i="50"/>
  <c r="AW11" i="50" s="1"/>
  <c r="AV11" i="50"/>
  <c r="AN11" i="50"/>
  <c r="AM11" i="50"/>
  <c r="AU11" i="50" s="1"/>
  <c r="AL11" i="50"/>
  <c r="AT11" i="50" s="1"/>
  <c r="AS10" i="50"/>
  <c r="AR10" i="50"/>
  <c r="AY10" i="50" s="1"/>
  <c r="AQ10" i="50"/>
  <c r="AX10" i="50" s="1"/>
  <c r="AP10" i="50"/>
  <c r="AW10" i="50" s="1"/>
  <c r="AV10" i="50"/>
  <c r="AN10" i="50"/>
  <c r="AM10" i="50"/>
  <c r="AU10" i="50" s="1"/>
  <c r="AL10" i="50"/>
  <c r="AT10" i="50" s="1"/>
  <c r="AU9" i="50"/>
  <c r="AS9" i="50"/>
  <c r="AR9" i="50"/>
  <c r="AY9" i="50" s="1"/>
  <c r="AQ9" i="50"/>
  <c r="AX9" i="50" s="1"/>
  <c r="AP9" i="50"/>
  <c r="AW9" i="50" s="1"/>
  <c r="AV9" i="50"/>
  <c r="AN9" i="50"/>
  <c r="AM9" i="50"/>
  <c r="AL9" i="50"/>
  <c r="AT9" i="50" s="1"/>
  <c r="AS8" i="50"/>
  <c r="AR8" i="50"/>
  <c r="AY8" i="50" s="1"/>
  <c r="AQ8" i="50"/>
  <c r="AX8" i="50" s="1"/>
  <c r="AP8" i="50"/>
  <c r="AW8" i="50" s="1"/>
  <c r="AV8" i="50"/>
  <c r="AN8" i="50"/>
  <c r="AM8" i="50"/>
  <c r="AU8" i="50" s="1"/>
  <c r="AL8" i="50"/>
  <c r="AT8" i="50" s="1"/>
  <c r="AS7" i="50"/>
  <c r="AR7" i="50"/>
  <c r="AY7" i="50" s="1"/>
  <c r="AQ7" i="50"/>
  <c r="AX7" i="50" s="1"/>
  <c r="AP7" i="50"/>
  <c r="AW7" i="50" s="1"/>
  <c r="AV7" i="50"/>
  <c r="AN7" i="50"/>
  <c r="AM7" i="50"/>
  <c r="AU7" i="50" s="1"/>
  <c r="AL7" i="50"/>
  <c r="AT7" i="50" s="1"/>
  <c r="AS6" i="50"/>
  <c r="AR6" i="50"/>
  <c r="AY6" i="50" s="1"/>
  <c r="AQ6" i="50"/>
  <c r="AX6" i="50" s="1"/>
  <c r="AP6" i="50"/>
  <c r="AW6" i="50" s="1"/>
  <c r="AV6" i="50"/>
  <c r="AN6" i="50"/>
  <c r="AM6" i="50"/>
  <c r="AU6" i="50" s="1"/>
  <c r="AL6" i="50"/>
  <c r="AT6" i="50" s="1"/>
  <c r="AS5" i="50"/>
  <c r="AR5" i="50"/>
  <c r="AY5" i="50" s="1"/>
  <c r="AQ5" i="50"/>
  <c r="AX5" i="50" s="1"/>
  <c r="AP5" i="50"/>
  <c r="AW5" i="50" s="1"/>
  <c r="AV5" i="50"/>
  <c r="AN5" i="50"/>
  <c r="AM5" i="50"/>
  <c r="AU5" i="50" s="1"/>
  <c r="AL5" i="50"/>
  <c r="AT5" i="50" s="1"/>
  <c r="AS4" i="50"/>
  <c r="AR4" i="50"/>
  <c r="AY4" i="50" s="1"/>
  <c r="AQ4" i="50"/>
  <c r="AX4" i="50" s="1"/>
  <c r="AP4" i="50"/>
  <c r="AW4" i="50" s="1"/>
  <c r="AV4" i="50"/>
  <c r="AN4" i="50"/>
  <c r="AM4" i="50"/>
  <c r="AU4" i="50" s="1"/>
  <c r="AL4" i="50"/>
  <c r="AT4" i="50" s="1"/>
  <c r="AS3" i="50"/>
  <c r="AY3" i="50"/>
  <c r="AQ3" i="50"/>
  <c r="AX3" i="50" s="1"/>
  <c r="AP3" i="50"/>
  <c r="AW3" i="50" s="1"/>
  <c r="AN3" i="50"/>
  <c r="AM3" i="50"/>
  <c r="AO3" i="47"/>
  <c r="AN3" i="47"/>
  <c r="AP3" i="47"/>
  <c r="AQ3" i="47"/>
  <c r="AR3" i="47"/>
  <c r="AK3" i="47"/>
  <c r="AR42" i="47"/>
  <c r="AR41" i="47"/>
  <c r="AR40" i="47"/>
  <c r="AR39" i="47"/>
  <c r="AR38" i="47"/>
  <c r="AR37" i="47"/>
  <c r="AR36" i="47"/>
  <c r="AR35" i="47"/>
  <c r="AR34" i="47"/>
  <c r="AR33" i="47"/>
  <c r="AR32" i="47"/>
  <c r="AR31" i="47"/>
  <c r="AR30" i="47"/>
  <c r="AR29" i="47"/>
  <c r="AR28" i="47"/>
  <c r="AR27" i="47"/>
  <c r="AR26" i="47"/>
  <c r="AR25" i="47"/>
  <c r="AR24" i="47"/>
  <c r="AR23" i="47"/>
  <c r="AR22" i="47"/>
  <c r="AR21" i="47"/>
  <c r="AR20" i="47"/>
  <c r="AR19" i="47"/>
  <c r="AR18" i="47"/>
  <c r="AR17" i="47"/>
  <c r="AR16" i="47"/>
  <c r="AR15" i="47"/>
  <c r="AR14" i="47"/>
  <c r="AR13" i="47"/>
  <c r="AR12" i="47"/>
  <c r="AR11" i="47"/>
  <c r="AR10" i="47"/>
  <c r="AR9" i="47"/>
  <c r="AR8" i="47"/>
  <c r="AR7" i="47"/>
  <c r="AR6" i="47"/>
  <c r="AR5" i="47"/>
  <c r="AR4" i="47"/>
  <c r="AQ42" i="47"/>
  <c r="AX42" i="47" s="1"/>
  <c r="AP42" i="47"/>
  <c r="AW42" i="47" s="1"/>
  <c r="AO42" i="47"/>
  <c r="AV42" i="47" s="1"/>
  <c r="AN42" i="47"/>
  <c r="AM42" i="47"/>
  <c r="AL42" i="47"/>
  <c r="AT42" i="47" s="1"/>
  <c r="AK42" i="47"/>
  <c r="AS42" i="47" s="1"/>
  <c r="AQ41" i="47"/>
  <c r="AP41" i="47"/>
  <c r="AW41" i="47" s="1"/>
  <c r="AO41" i="47"/>
  <c r="AV41" i="47" s="1"/>
  <c r="AN41" i="47"/>
  <c r="AU41" i="47" s="1"/>
  <c r="AM41" i="47"/>
  <c r="AL41" i="47"/>
  <c r="AK41" i="47"/>
  <c r="AS41" i="47" s="1"/>
  <c r="AQ40" i="47"/>
  <c r="AX40" i="47" s="1"/>
  <c r="AP40" i="47"/>
  <c r="AW40" i="47" s="1"/>
  <c r="AO40" i="47"/>
  <c r="AV40" i="47" s="1"/>
  <c r="AN40" i="47"/>
  <c r="AM40" i="47"/>
  <c r="AL40" i="47"/>
  <c r="AT40" i="47" s="1"/>
  <c r="AK40" i="47"/>
  <c r="AS40" i="47" s="1"/>
  <c r="AQ39" i="47"/>
  <c r="AP39" i="47"/>
  <c r="AW39" i="47" s="1"/>
  <c r="AO39" i="47"/>
  <c r="AV39" i="47" s="1"/>
  <c r="AN39" i="47"/>
  <c r="AU39" i="47" s="1"/>
  <c r="AM39" i="47"/>
  <c r="AL39" i="47"/>
  <c r="AK39" i="47"/>
  <c r="AS39" i="47" s="1"/>
  <c r="AQ38" i="47"/>
  <c r="AX38" i="47" s="1"/>
  <c r="AP38" i="47"/>
  <c r="AW38" i="47" s="1"/>
  <c r="AO38" i="47"/>
  <c r="AV38" i="47" s="1"/>
  <c r="AN38" i="47"/>
  <c r="AM38" i="47"/>
  <c r="AL38" i="47"/>
  <c r="AT38" i="47" s="1"/>
  <c r="AK38" i="47"/>
  <c r="AS38" i="47" s="1"/>
  <c r="AQ37" i="47"/>
  <c r="AP37" i="47"/>
  <c r="AW37" i="47" s="1"/>
  <c r="AO37" i="47"/>
  <c r="AV37" i="47" s="1"/>
  <c r="AN37" i="47"/>
  <c r="AU37" i="47" s="1"/>
  <c r="AM37" i="47"/>
  <c r="AL37" i="47"/>
  <c r="AK37" i="47"/>
  <c r="AS37" i="47" s="1"/>
  <c r="AQ36" i="47"/>
  <c r="AX36" i="47" s="1"/>
  <c r="AP36" i="47"/>
  <c r="AW36" i="47" s="1"/>
  <c r="AO36" i="47"/>
  <c r="AV36" i="47" s="1"/>
  <c r="AN36" i="47"/>
  <c r="AM36" i="47"/>
  <c r="AL36" i="47"/>
  <c r="AT36" i="47" s="1"/>
  <c r="AK36" i="47"/>
  <c r="AS36" i="47" s="1"/>
  <c r="AQ35" i="47"/>
  <c r="AP35" i="47"/>
  <c r="AW35" i="47" s="1"/>
  <c r="AO35" i="47"/>
  <c r="AV35" i="47" s="1"/>
  <c r="AN35" i="47"/>
  <c r="AU35" i="47" s="1"/>
  <c r="AM35" i="47"/>
  <c r="AL35" i="47"/>
  <c r="AK35" i="47"/>
  <c r="AS35" i="47" s="1"/>
  <c r="AQ34" i="47"/>
  <c r="AX34" i="47" s="1"/>
  <c r="AP34" i="47"/>
  <c r="AW34" i="47" s="1"/>
  <c r="AO34" i="47"/>
  <c r="AV34" i="47" s="1"/>
  <c r="AN34" i="47"/>
  <c r="AM34" i="47"/>
  <c r="AL34" i="47"/>
  <c r="AT34" i="47" s="1"/>
  <c r="AK34" i="47"/>
  <c r="AS34" i="47" s="1"/>
  <c r="AQ33" i="47"/>
  <c r="AP33" i="47"/>
  <c r="AW33" i="47" s="1"/>
  <c r="AO33" i="47"/>
  <c r="AV33" i="47" s="1"/>
  <c r="AN33" i="47"/>
  <c r="AU33" i="47" s="1"/>
  <c r="AM33" i="47"/>
  <c r="AL33" i="47"/>
  <c r="AK33" i="47"/>
  <c r="AS33" i="47" s="1"/>
  <c r="AQ32" i="47"/>
  <c r="AX32" i="47" s="1"/>
  <c r="AP32" i="47"/>
  <c r="AW32" i="47" s="1"/>
  <c r="AO32" i="47"/>
  <c r="AV32" i="47" s="1"/>
  <c r="AN32" i="47"/>
  <c r="AM32" i="47"/>
  <c r="AL32" i="47"/>
  <c r="AT32" i="47" s="1"/>
  <c r="AK32" i="47"/>
  <c r="AS32" i="47" s="1"/>
  <c r="AQ31" i="47"/>
  <c r="AP31" i="47"/>
  <c r="AW31" i="47" s="1"/>
  <c r="AO31" i="47"/>
  <c r="AV31" i="47" s="1"/>
  <c r="AN31" i="47"/>
  <c r="AU31" i="47" s="1"/>
  <c r="AM31" i="47"/>
  <c r="AL31" i="47"/>
  <c r="AK31" i="47"/>
  <c r="AS31" i="47" s="1"/>
  <c r="AQ30" i="47"/>
  <c r="AX30" i="47" s="1"/>
  <c r="AP30" i="47"/>
  <c r="AW30" i="47" s="1"/>
  <c r="AO30" i="47"/>
  <c r="AV30" i="47" s="1"/>
  <c r="AN30" i="47"/>
  <c r="AM30" i="47"/>
  <c r="AL30" i="47"/>
  <c r="AT30" i="47" s="1"/>
  <c r="AK30" i="47"/>
  <c r="AS30" i="47" s="1"/>
  <c r="AQ29" i="47"/>
  <c r="AP29" i="47"/>
  <c r="AW29" i="47" s="1"/>
  <c r="AO29" i="47"/>
  <c r="AV29" i="47" s="1"/>
  <c r="AN29" i="47"/>
  <c r="AU29" i="47" s="1"/>
  <c r="AM29" i="47"/>
  <c r="AL29" i="47"/>
  <c r="AK29" i="47"/>
  <c r="AS29" i="47" s="1"/>
  <c r="AQ28" i="47"/>
  <c r="AX28" i="47" s="1"/>
  <c r="AP28" i="47"/>
  <c r="AW28" i="47" s="1"/>
  <c r="AO28" i="47"/>
  <c r="AV28" i="47" s="1"/>
  <c r="AN28" i="47"/>
  <c r="AM28" i="47"/>
  <c r="AL28" i="47"/>
  <c r="AT28" i="47" s="1"/>
  <c r="AK28" i="47"/>
  <c r="AS28" i="47" s="1"/>
  <c r="AQ27" i="47"/>
  <c r="AP27" i="47"/>
  <c r="AW27" i="47" s="1"/>
  <c r="AO27" i="47"/>
  <c r="AV27" i="47" s="1"/>
  <c r="AN27" i="47"/>
  <c r="AU27" i="47" s="1"/>
  <c r="AM27" i="47"/>
  <c r="AL27" i="47"/>
  <c r="AK27" i="47"/>
  <c r="AS27" i="47" s="1"/>
  <c r="AQ26" i="47"/>
  <c r="AX26" i="47" s="1"/>
  <c r="AP26" i="47"/>
  <c r="AW26" i="47" s="1"/>
  <c r="AO26" i="47"/>
  <c r="AV26" i="47" s="1"/>
  <c r="AN26" i="47"/>
  <c r="AM26" i="47"/>
  <c r="AL26" i="47"/>
  <c r="AT26" i="47" s="1"/>
  <c r="AK26" i="47"/>
  <c r="AS26" i="47" s="1"/>
  <c r="AQ25" i="47"/>
  <c r="AP25" i="47"/>
  <c r="AW25" i="47" s="1"/>
  <c r="AO25" i="47"/>
  <c r="AV25" i="47" s="1"/>
  <c r="AN25" i="47"/>
  <c r="AU25" i="47" s="1"/>
  <c r="AM25" i="47"/>
  <c r="AL25" i="47"/>
  <c r="AK25" i="47"/>
  <c r="AS25" i="47" s="1"/>
  <c r="AQ24" i="47"/>
  <c r="AX24" i="47" s="1"/>
  <c r="AP24" i="47"/>
  <c r="AW24" i="47" s="1"/>
  <c r="AO24" i="47"/>
  <c r="AV24" i="47" s="1"/>
  <c r="AN24" i="47"/>
  <c r="AM24" i="47"/>
  <c r="AL24" i="47"/>
  <c r="AT24" i="47" s="1"/>
  <c r="AK24" i="47"/>
  <c r="AS24" i="47" s="1"/>
  <c r="AQ23" i="47"/>
  <c r="AP23" i="47"/>
  <c r="AW23" i="47" s="1"/>
  <c r="AO23" i="47"/>
  <c r="AV23" i="47" s="1"/>
  <c r="AN23" i="47"/>
  <c r="AU23" i="47" s="1"/>
  <c r="AM23" i="47"/>
  <c r="AL23" i="47"/>
  <c r="AK23" i="47"/>
  <c r="AS23" i="47" s="1"/>
  <c r="AQ22" i="47"/>
  <c r="AX22" i="47" s="1"/>
  <c r="AP22" i="47"/>
  <c r="AW22" i="47" s="1"/>
  <c r="AO22" i="47"/>
  <c r="AV22" i="47" s="1"/>
  <c r="AN22" i="47"/>
  <c r="AM22" i="47"/>
  <c r="AL22" i="47"/>
  <c r="AT22" i="47" s="1"/>
  <c r="AK22" i="47"/>
  <c r="AS22" i="47" s="1"/>
  <c r="AQ21" i="47"/>
  <c r="AP21" i="47"/>
  <c r="AW21" i="47" s="1"/>
  <c r="AO21" i="47"/>
  <c r="AV21" i="47" s="1"/>
  <c r="AN21" i="47"/>
  <c r="AU21" i="47" s="1"/>
  <c r="AM21" i="47"/>
  <c r="AL21" i="47"/>
  <c r="AK21" i="47"/>
  <c r="AS21" i="47" s="1"/>
  <c r="AQ20" i="47"/>
  <c r="AX20" i="47" s="1"/>
  <c r="AP20" i="47"/>
  <c r="AW20" i="47" s="1"/>
  <c r="AO20" i="47"/>
  <c r="AV20" i="47" s="1"/>
  <c r="AN20" i="47"/>
  <c r="AM20" i="47"/>
  <c r="AL20" i="47"/>
  <c r="AT20" i="47" s="1"/>
  <c r="AK20" i="47"/>
  <c r="AS20" i="47" s="1"/>
  <c r="AQ19" i="47"/>
  <c r="AP19" i="47"/>
  <c r="AW19" i="47" s="1"/>
  <c r="AO19" i="47"/>
  <c r="AV19" i="47" s="1"/>
  <c r="AN19" i="47"/>
  <c r="AU19" i="47" s="1"/>
  <c r="AM19" i="47"/>
  <c r="AL19" i="47"/>
  <c r="AK19" i="47"/>
  <c r="AS19" i="47" s="1"/>
  <c r="AQ18" i="47"/>
  <c r="AX18" i="47" s="1"/>
  <c r="AP18" i="47"/>
  <c r="AW18" i="47" s="1"/>
  <c r="AO18" i="47"/>
  <c r="AV18" i="47" s="1"/>
  <c r="AN18" i="47"/>
  <c r="AM18" i="47"/>
  <c r="AL18" i="47"/>
  <c r="AT18" i="47" s="1"/>
  <c r="AK18" i="47"/>
  <c r="AS18" i="47" s="1"/>
  <c r="AQ17" i="47"/>
  <c r="AP17" i="47"/>
  <c r="AW17" i="47" s="1"/>
  <c r="AO17" i="47"/>
  <c r="AV17" i="47" s="1"/>
  <c r="AN17" i="47"/>
  <c r="AU17" i="47" s="1"/>
  <c r="AM17" i="47"/>
  <c r="AL17" i="47"/>
  <c r="AK17" i="47"/>
  <c r="AS17" i="47" s="1"/>
  <c r="AQ16" i="47"/>
  <c r="AX16" i="47" s="1"/>
  <c r="AP16" i="47"/>
  <c r="AW16" i="47" s="1"/>
  <c r="AO16" i="47"/>
  <c r="AV16" i="47" s="1"/>
  <c r="AN16" i="47"/>
  <c r="AM16" i="47"/>
  <c r="AL16" i="47"/>
  <c r="AT16" i="47" s="1"/>
  <c r="AK16" i="47"/>
  <c r="AS16" i="47" s="1"/>
  <c r="AQ15" i="47"/>
  <c r="AP15" i="47"/>
  <c r="AW15" i="47" s="1"/>
  <c r="AO15" i="47"/>
  <c r="AV15" i="47" s="1"/>
  <c r="AN15" i="47"/>
  <c r="AU15" i="47" s="1"/>
  <c r="AM15" i="47"/>
  <c r="AL15" i="47"/>
  <c r="AK15" i="47"/>
  <c r="AS15" i="47" s="1"/>
  <c r="AQ14" i="47"/>
  <c r="AX14" i="47" s="1"/>
  <c r="AP14" i="47"/>
  <c r="AW14" i="47" s="1"/>
  <c r="AO14" i="47"/>
  <c r="AV14" i="47" s="1"/>
  <c r="AN14" i="47"/>
  <c r="AM14" i="47"/>
  <c r="AL14" i="47"/>
  <c r="AT14" i="47" s="1"/>
  <c r="AK14" i="47"/>
  <c r="AS14" i="47" s="1"/>
  <c r="AQ13" i="47"/>
  <c r="AP13" i="47"/>
  <c r="AW13" i="47" s="1"/>
  <c r="AO13" i="47"/>
  <c r="AV13" i="47" s="1"/>
  <c r="AN13" i="47"/>
  <c r="AU13" i="47" s="1"/>
  <c r="AM13" i="47"/>
  <c r="AL13" i="47"/>
  <c r="AK13" i="47"/>
  <c r="AS13" i="47" s="1"/>
  <c r="AQ12" i="47"/>
  <c r="AX12" i="47" s="1"/>
  <c r="AP12" i="47"/>
  <c r="AW12" i="47" s="1"/>
  <c r="AO12" i="47"/>
  <c r="AV12" i="47" s="1"/>
  <c r="AN12" i="47"/>
  <c r="AM12" i="47"/>
  <c r="AL12" i="47"/>
  <c r="AT12" i="47" s="1"/>
  <c r="AK12" i="47"/>
  <c r="AS12" i="47" s="1"/>
  <c r="AQ11" i="47"/>
  <c r="AP11" i="47"/>
  <c r="AW11" i="47" s="1"/>
  <c r="AO11" i="47"/>
  <c r="AV11" i="47" s="1"/>
  <c r="AN11" i="47"/>
  <c r="AU11" i="47" s="1"/>
  <c r="AM11" i="47"/>
  <c r="AL11" i="47"/>
  <c r="AK11" i="47"/>
  <c r="AS11" i="47" s="1"/>
  <c r="AQ10" i="47"/>
  <c r="AX10" i="47" s="1"/>
  <c r="AP10" i="47"/>
  <c r="AW10" i="47" s="1"/>
  <c r="AO10" i="47"/>
  <c r="AV10" i="47" s="1"/>
  <c r="AN10" i="47"/>
  <c r="AM10" i="47"/>
  <c r="AL10" i="47"/>
  <c r="AT10" i="47" s="1"/>
  <c r="AK10" i="47"/>
  <c r="AS10" i="47" s="1"/>
  <c r="AQ9" i="47"/>
  <c r="AP9" i="47"/>
  <c r="AW9" i="47" s="1"/>
  <c r="AO9" i="47"/>
  <c r="AV9" i="47" s="1"/>
  <c r="AN9" i="47"/>
  <c r="AU9" i="47" s="1"/>
  <c r="AM9" i="47"/>
  <c r="AL9" i="47"/>
  <c r="AK9" i="47"/>
  <c r="AS9" i="47" s="1"/>
  <c r="AQ8" i="47"/>
  <c r="AX8" i="47" s="1"/>
  <c r="AP8" i="47"/>
  <c r="AW8" i="47" s="1"/>
  <c r="AO8" i="47"/>
  <c r="AV8" i="47" s="1"/>
  <c r="AN8" i="47"/>
  <c r="AM8" i="47"/>
  <c r="AL8" i="47"/>
  <c r="AT8" i="47" s="1"/>
  <c r="AK8" i="47"/>
  <c r="AS8" i="47" s="1"/>
  <c r="AQ7" i="47"/>
  <c r="AP7" i="47"/>
  <c r="AW7" i="47" s="1"/>
  <c r="AO7" i="47"/>
  <c r="AV7" i="47" s="1"/>
  <c r="AN7" i="47"/>
  <c r="AU7" i="47" s="1"/>
  <c r="AM7" i="47"/>
  <c r="AL7" i="47"/>
  <c r="AK7" i="47"/>
  <c r="AS7" i="47" s="1"/>
  <c r="AQ6" i="47"/>
  <c r="AX6" i="47" s="1"/>
  <c r="AP6" i="47"/>
  <c r="AW6" i="47" s="1"/>
  <c r="AO6" i="47"/>
  <c r="AV6" i="47" s="1"/>
  <c r="AN6" i="47"/>
  <c r="AM6" i="47"/>
  <c r="AL6" i="47"/>
  <c r="AT6" i="47" s="1"/>
  <c r="AK6" i="47"/>
  <c r="AS6" i="47" s="1"/>
  <c r="AQ5" i="47"/>
  <c r="AP5" i="47"/>
  <c r="AW5" i="47" s="1"/>
  <c r="AO5" i="47"/>
  <c r="AV5" i="47" s="1"/>
  <c r="AN5" i="47"/>
  <c r="AU5" i="47" s="1"/>
  <c r="AM5" i="47"/>
  <c r="AL5" i="47"/>
  <c r="AK5" i="47"/>
  <c r="AS5" i="47" s="1"/>
  <c r="AQ4" i="47"/>
  <c r="AX4" i="47" s="1"/>
  <c r="AP4" i="47"/>
  <c r="AW4" i="47" s="1"/>
  <c r="AO4" i="47"/>
  <c r="AV4" i="47" s="1"/>
  <c r="AN4" i="47"/>
  <c r="AM4" i="47"/>
  <c r="AL4" i="47"/>
  <c r="AT4" i="47" s="1"/>
  <c r="AK4" i="47"/>
  <c r="AS4" i="47" s="1"/>
  <c r="AV3" i="47"/>
  <c r="AM3" i="47"/>
  <c r="AL3" i="47"/>
  <c r="AU42" i="47"/>
  <c r="AX41" i="47"/>
  <c r="AT41" i="47"/>
  <c r="AU40" i="47"/>
  <c r="AX39" i="47"/>
  <c r="AT39" i="47"/>
  <c r="AU38" i="47"/>
  <c r="AX37" i="47"/>
  <c r="AT37" i="47"/>
  <c r="AU36" i="47"/>
  <c r="AX35" i="47"/>
  <c r="AT35" i="47"/>
  <c r="AU34" i="47"/>
  <c r="AX33" i="47"/>
  <c r="AT33" i="47"/>
  <c r="AU32" i="47"/>
  <c r="AX31" i="47"/>
  <c r="AT31" i="47"/>
  <c r="AU30" i="47"/>
  <c r="AX29" i="47"/>
  <c r="AT29" i="47"/>
  <c r="AU28" i="47"/>
  <c r="AX27" i="47"/>
  <c r="AT27" i="47"/>
  <c r="AU26" i="47"/>
  <c r="AX25" i="47"/>
  <c r="AT25" i="47"/>
  <c r="AU24" i="47"/>
  <c r="AX23" i="47"/>
  <c r="AT23" i="47"/>
  <c r="AU22" i="47"/>
  <c r="AX21" i="47"/>
  <c r="AT21" i="47"/>
  <c r="AU20" i="47"/>
  <c r="AX19" i="47"/>
  <c r="AT19" i="47"/>
  <c r="AU18" i="47"/>
  <c r="AX17" i="47"/>
  <c r="AT17" i="47"/>
  <c r="AU16" i="47"/>
  <c r="AX15" i="47"/>
  <c r="AT15" i="47"/>
  <c r="AU14" i="47"/>
  <c r="AX13" i="47"/>
  <c r="AT13" i="47"/>
  <c r="AU12" i="47"/>
  <c r="AX11" i="47"/>
  <c r="AT11" i="47"/>
  <c r="AU10" i="47"/>
  <c r="AX9" i="47"/>
  <c r="AT9" i="47"/>
  <c r="AU8" i="47"/>
  <c r="AX7" i="47"/>
  <c r="AT7" i="47"/>
  <c r="AU6" i="47"/>
  <c r="AX5" i="47"/>
  <c r="AT5" i="47"/>
  <c r="AU4" i="47"/>
  <c r="AX3" i="47"/>
  <c r="AS3" i="47"/>
  <c r="AM44" i="50" l="1"/>
  <c r="AS44" i="52"/>
  <c r="R8" i="48" s="1"/>
  <c r="AS44" i="53"/>
  <c r="AL44" i="53"/>
  <c r="AN44" i="53"/>
  <c r="AP44" i="53"/>
  <c r="AR44" i="53"/>
  <c r="Q4" i="48" s="1"/>
  <c r="AL44" i="52"/>
  <c r="AN44" i="52"/>
  <c r="AP44" i="52"/>
  <c r="O8" i="48" s="1"/>
  <c r="AR44" i="52"/>
  <c r="Q8" i="48" s="1"/>
  <c r="AL44" i="50"/>
  <c r="K12" i="48" s="1"/>
  <c r="AO44" i="50"/>
  <c r="N12" i="48" s="1"/>
  <c r="AQ44" i="50"/>
  <c r="P12" i="48" s="1"/>
  <c r="AS44" i="50"/>
  <c r="R12" i="48" s="1"/>
  <c r="L12" i="48"/>
  <c r="M4" i="48"/>
  <c r="AM44" i="53"/>
  <c r="L4" i="48" s="1"/>
  <c r="AO44" i="53"/>
  <c r="N4" i="48" s="1"/>
  <c r="AQ44" i="53"/>
  <c r="AM44" i="52"/>
  <c r="L8" i="48" s="1"/>
  <c r="AO44" i="52"/>
  <c r="N8" i="48" s="1"/>
  <c r="AQ44" i="52"/>
  <c r="P8" i="48" s="1"/>
  <c r="AN44" i="50"/>
  <c r="M12" i="48" s="1"/>
  <c r="AP44" i="50"/>
  <c r="AR44" i="50"/>
  <c r="Q12" i="48" s="1"/>
  <c r="AX47" i="52"/>
  <c r="AV47" i="52"/>
  <c r="E15" i="54" s="1"/>
  <c r="M8" i="48"/>
  <c r="K8" i="48"/>
  <c r="AX47" i="53"/>
  <c r="K4" i="48"/>
  <c r="AW47" i="53"/>
  <c r="F7" i="54" s="1"/>
  <c r="AW46" i="53"/>
  <c r="F6" i="54" s="1"/>
  <c r="AW45" i="53"/>
  <c r="F5" i="54" s="1"/>
  <c r="AW44" i="53"/>
  <c r="F4" i="54" s="1"/>
  <c r="AW43" i="53"/>
  <c r="F3" i="54" s="1"/>
  <c r="AX43" i="53"/>
  <c r="O4" i="48"/>
  <c r="AX44" i="53"/>
  <c r="AX45" i="53"/>
  <c r="AX46" i="53"/>
  <c r="P4" i="48"/>
  <c r="R4" i="48"/>
  <c r="AU3" i="53"/>
  <c r="AY3" i="53"/>
  <c r="AV43" i="53"/>
  <c r="E3" i="54" s="1"/>
  <c r="AV44" i="53"/>
  <c r="E4" i="54" s="1"/>
  <c r="AV45" i="53"/>
  <c r="E5" i="54" s="1"/>
  <c r="AV46" i="53"/>
  <c r="E6" i="54" s="1"/>
  <c r="AW47" i="52"/>
  <c r="AW46" i="52"/>
  <c r="AW45" i="52"/>
  <c r="AW44" i="52"/>
  <c r="AW43" i="52"/>
  <c r="AT3" i="52"/>
  <c r="AX43" i="52"/>
  <c r="AX44" i="52"/>
  <c r="AX45" i="52"/>
  <c r="AX46" i="52"/>
  <c r="AU3" i="52"/>
  <c r="AY3" i="52"/>
  <c r="AV43" i="52"/>
  <c r="E11" i="54" s="1"/>
  <c r="AV44" i="52"/>
  <c r="E12" i="54" s="1"/>
  <c r="AV45" i="52"/>
  <c r="E13" i="54" s="1"/>
  <c r="AV46" i="52"/>
  <c r="E14" i="54" s="1"/>
  <c r="AY47" i="50"/>
  <c r="AX47" i="50"/>
  <c r="AX46" i="50"/>
  <c r="AX45" i="50"/>
  <c r="AX44" i="50"/>
  <c r="AX43" i="50"/>
  <c r="AU3" i="50"/>
  <c r="AW47" i="50"/>
  <c r="AW46" i="50"/>
  <c r="AW45" i="50"/>
  <c r="AW44" i="50"/>
  <c r="AW43" i="50"/>
  <c r="AY43" i="50"/>
  <c r="AY44" i="50"/>
  <c r="AY45" i="50"/>
  <c r="AY46" i="50"/>
  <c r="O12" i="48"/>
  <c r="AT3" i="50"/>
  <c r="AV3" i="50"/>
  <c r="AL44" i="47"/>
  <c r="AN44" i="47"/>
  <c r="AP44" i="47"/>
  <c r="AR44" i="47"/>
  <c r="AT3" i="47"/>
  <c r="AV47" i="47"/>
  <c r="AV46" i="47"/>
  <c r="AV45" i="47"/>
  <c r="AV44" i="47"/>
  <c r="AV43" i="47"/>
  <c r="AX47" i="47"/>
  <c r="AX46" i="47"/>
  <c r="AX45" i="47"/>
  <c r="AX44" i="47"/>
  <c r="AX43" i="47"/>
  <c r="AK44" i="47"/>
  <c r="AM44" i="47"/>
  <c r="AO44" i="47"/>
  <c r="AQ44" i="47"/>
  <c r="AU3" i="47"/>
  <c r="AW3" i="47"/>
  <c r="AY47" i="53" l="1"/>
  <c r="BA47" i="53" s="1"/>
  <c r="AY46" i="53"/>
  <c r="BA46" i="53" s="1"/>
  <c r="AY45" i="53"/>
  <c r="BA45" i="53" s="1"/>
  <c r="AY44" i="53"/>
  <c r="BA44" i="53" s="1"/>
  <c r="AY43" i="53"/>
  <c r="BA43" i="53"/>
  <c r="AU47" i="53"/>
  <c r="AU46" i="53"/>
  <c r="AU45" i="53"/>
  <c r="AU44" i="53"/>
  <c r="AU43" i="53"/>
  <c r="AT47" i="53"/>
  <c r="C7" i="54" s="1"/>
  <c r="AT46" i="53"/>
  <c r="C6" i="54" s="1"/>
  <c r="AT45" i="53"/>
  <c r="C5" i="54" s="1"/>
  <c r="AT44" i="53"/>
  <c r="C4" i="54" s="1"/>
  <c r="AT43" i="53"/>
  <c r="C3" i="54" s="1"/>
  <c r="AY47" i="52"/>
  <c r="BA47" i="52" s="1"/>
  <c r="AY46" i="52"/>
  <c r="BA46" i="52" s="1"/>
  <c r="AY45" i="52"/>
  <c r="BA45" i="52" s="1"/>
  <c r="AY44" i="52"/>
  <c r="BA44" i="52" s="1"/>
  <c r="AY43" i="52"/>
  <c r="BA43" i="52" s="1"/>
  <c r="AU47" i="52"/>
  <c r="AU46" i="52"/>
  <c r="AU45" i="52"/>
  <c r="AU44" i="52"/>
  <c r="AU43" i="52"/>
  <c r="AT47" i="52"/>
  <c r="C15" i="54" s="1"/>
  <c r="AT46" i="52"/>
  <c r="C14" i="54" s="1"/>
  <c r="AT45" i="52"/>
  <c r="C13" i="54" s="1"/>
  <c r="AT44" i="52"/>
  <c r="C12" i="54" s="1"/>
  <c r="AT43" i="52"/>
  <c r="C11" i="54" s="1"/>
  <c r="AV47" i="50"/>
  <c r="AV46" i="50"/>
  <c r="AV45" i="50"/>
  <c r="AV44" i="50"/>
  <c r="AV43" i="50"/>
  <c r="AT47" i="50"/>
  <c r="C23" i="54" s="1"/>
  <c r="AT46" i="50"/>
  <c r="C22" i="54" s="1"/>
  <c r="AT45" i="50"/>
  <c r="C21" i="54" s="1"/>
  <c r="AT44" i="50"/>
  <c r="C20" i="54" s="1"/>
  <c r="AT43" i="50"/>
  <c r="C19" i="54" s="1"/>
  <c r="AU47" i="50"/>
  <c r="AU46" i="50"/>
  <c r="AU45" i="50"/>
  <c r="AU44" i="50"/>
  <c r="AU43" i="50"/>
  <c r="AW47" i="47"/>
  <c r="AW46" i="47"/>
  <c r="AW45" i="47"/>
  <c r="AW44" i="47"/>
  <c r="AW43" i="47"/>
  <c r="AS47" i="47"/>
  <c r="AS45" i="47"/>
  <c r="AS46" i="47"/>
  <c r="AS44" i="47"/>
  <c r="AS43" i="47"/>
  <c r="AU47" i="47"/>
  <c r="AZ47" i="47" s="1"/>
  <c r="AU46" i="47"/>
  <c r="AZ46" i="47" s="1"/>
  <c r="AU45" i="47"/>
  <c r="AZ45" i="47" s="1"/>
  <c r="AU44" i="47"/>
  <c r="AU43" i="47"/>
  <c r="AZ43" i="47" s="1"/>
  <c r="AT47" i="47"/>
  <c r="AT46" i="47"/>
  <c r="AT45" i="47"/>
  <c r="AT44" i="47"/>
  <c r="AT43" i="47"/>
  <c r="BA43" i="50" l="1"/>
  <c r="E19" i="54"/>
  <c r="BA45" i="50"/>
  <c r="E21" i="54"/>
  <c r="BA47" i="50"/>
  <c r="E23" i="54"/>
  <c r="BA44" i="50"/>
  <c r="E20" i="54"/>
  <c r="BA46" i="50"/>
  <c r="E22" i="54"/>
  <c r="AZ44" i="52"/>
  <c r="AZ46" i="52"/>
  <c r="AZ44" i="53"/>
  <c r="AZ46" i="53"/>
  <c r="AZ43" i="53"/>
  <c r="AZ45" i="53"/>
  <c r="AZ47" i="53"/>
  <c r="AZ43" i="52"/>
  <c r="AZ45" i="52"/>
  <c r="AZ47" i="52"/>
  <c r="AZ43" i="50"/>
  <c r="AZ45" i="50"/>
  <c r="AZ47" i="50"/>
  <c r="AZ44" i="50"/>
  <c r="AZ46" i="50"/>
  <c r="AZ44" i="47"/>
  <c r="AY43" i="47"/>
  <c r="AY46" i="47"/>
  <c r="AY47" i="47"/>
  <c r="AY44" i="47"/>
  <c r="AY45" i="47"/>
</calcChain>
</file>

<file path=xl/sharedStrings.xml><?xml version="1.0" encoding="utf-8"?>
<sst xmlns="http://schemas.openxmlformats.org/spreadsheetml/2006/main" count="336" uniqueCount="74">
  <si>
    <t>メタ認知（平均値）</t>
    <rPh sb="2" eb="4">
      <t>ニンチ</t>
    </rPh>
    <rPh sb="5" eb="8">
      <t>ヘイキンチ</t>
    </rPh>
    <phoneticPr fontId="1"/>
  </si>
  <si>
    <t>自己効力感（平均値）</t>
    <rPh sb="0" eb="5">
      <t>ジココウリョクカン</t>
    </rPh>
    <rPh sb="6" eb="9">
      <t>ヘイキンチ</t>
    </rPh>
    <phoneticPr fontId="1"/>
  </si>
  <si>
    <t>メタ認知（技能）</t>
    <rPh sb="2" eb="4">
      <t>ニンチ</t>
    </rPh>
    <rPh sb="5" eb="7">
      <t>ギノウ</t>
    </rPh>
    <phoneticPr fontId="1"/>
  </si>
  <si>
    <t>メタ認知（課題解決）</t>
    <rPh sb="2" eb="4">
      <t>ニンチ</t>
    </rPh>
    <rPh sb="5" eb="7">
      <t>カダイ</t>
    </rPh>
    <rPh sb="7" eb="9">
      <t>カイケツ</t>
    </rPh>
    <phoneticPr fontId="1"/>
  </si>
  <si>
    <t>自己効力感（技能）</t>
    <rPh sb="0" eb="5">
      <t>ジココウリョクカン</t>
    </rPh>
    <rPh sb="6" eb="8">
      <t>ギノウ</t>
    </rPh>
    <phoneticPr fontId="1"/>
  </si>
  <si>
    <t>自己効力感（受容感）</t>
    <rPh sb="0" eb="5">
      <t>ジココウリョクカン</t>
    </rPh>
    <rPh sb="6" eb="8">
      <t>ジュヨウ</t>
    </rPh>
    <rPh sb="8" eb="9">
      <t>カン</t>
    </rPh>
    <phoneticPr fontId="1"/>
  </si>
  <si>
    <t>自己効力感（統制感）</t>
    <rPh sb="0" eb="5">
      <t>ジココウリョクカン</t>
    </rPh>
    <rPh sb="6" eb="8">
      <t>トウセイ</t>
    </rPh>
    <rPh sb="8" eb="9">
      <t>カン</t>
    </rPh>
    <phoneticPr fontId="1"/>
  </si>
  <si>
    <t>自己効力感（思考判断表現）</t>
    <rPh sb="0" eb="5">
      <t>ジココウリョクカン</t>
    </rPh>
    <rPh sb="6" eb="8">
      <t>シコウ</t>
    </rPh>
    <rPh sb="8" eb="10">
      <t>ハンダン</t>
    </rPh>
    <rPh sb="10" eb="12">
      <t>ヒョウゲン</t>
    </rPh>
    <phoneticPr fontId="1"/>
  </si>
  <si>
    <t>SD</t>
    <phoneticPr fontId="1"/>
  </si>
  <si>
    <t>AV</t>
    <phoneticPr fontId="1"/>
  </si>
  <si>
    <t>パス出し</t>
    <rPh sb="2" eb="3">
      <t>ダ</t>
    </rPh>
    <phoneticPr fontId="2"/>
  </si>
  <si>
    <t>ドリブル</t>
    <phoneticPr fontId="2"/>
  </si>
  <si>
    <t>オフザボール</t>
    <phoneticPr fontId="2"/>
  </si>
  <si>
    <t>シュート、アタック</t>
    <phoneticPr fontId="2"/>
  </si>
  <si>
    <t>パス受け</t>
    <rPh sb="2" eb="3">
      <t>ウ</t>
    </rPh>
    <phoneticPr fontId="2"/>
  </si>
  <si>
    <t>守備</t>
    <rPh sb="0" eb="2">
      <t>シュビ</t>
    </rPh>
    <phoneticPr fontId="2"/>
  </si>
  <si>
    <t>作戦思考</t>
    <rPh sb="0" eb="2">
      <t>サクセン</t>
    </rPh>
    <rPh sb="2" eb="4">
      <t>シコウ</t>
    </rPh>
    <phoneticPr fontId="2"/>
  </si>
  <si>
    <t>仲間との役割思考</t>
    <rPh sb="0" eb="2">
      <t>ナカマ</t>
    </rPh>
    <rPh sb="4" eb="6">
      <t>ヤクワリ</t>
    </rPh>
    <rPh sb="6" eb="8">
      <t>シコウ</t>
    </rPh>
    <phoneticPr fontId="2"/>
  </si>
  <si>
    <t>ルールの工夫</t>
    <rPh sb="4" eb="6">
      <t>クフウ</t>
    </rPh>
    <phoneticPr fontId="2"/>
  </si>
  <si>
    <t>本時の振り返り</t>
    <rPh sb="0" eb="1">
      <t>ホン</t>
    </rPh>
    <rPh sb="1" eb="2">
      <t>ジ</t>
    </rPh>
    <rPh sb="3" eb="4">
      <t>フ</t>
    </rPh>
    <rPh sb="5" eb="6">
      <t>カエ</t>
    </rPh>
    <phoneticPr fontId="2"/>
  </si>
  <si>
    <t>自分のプレイ振り返り</t>
    <rPh sb="0" eb="2">
      <t>ジブン</t>
    </rPh>
    <rPh sb="6" eb="7">
      <t>フ</t>
    </rPh>
    <rPh sb="8" eb="9">
      <t>カエ</t>
    </rPh>
    <phoneticPr fontId="2"/>
  </si>
  <si>
    <t>ボール操作</t>
    <rPh sb="3" eb="5">
      <t>ソウサ</t>
    </rPh>
    <phoneticPr fontId="2"/>
  </si>
  <si>
    <t>先生励まし</t>
    <rPh sb="0" eb="2">
      <t>センセイ</t>
    </rPh>
    <rPh sb="2" eb="3">
      <t>ハゲ</t>
    </rPh>
    <phoneticPr fontId="2"/>
  </si>
  <si>
    <t>練習すればうまくなる</t>
    <rPh sb="0" eb="2">
      <t>レンシュウ</t>
    </rPh>
    <phoneticPr fontId="2"/>
  </si>
  <si>
    <t>友達励まし</t>
    <rPh sb="0" eb="2">
      <t>トモダチ</t>
    </rPh>
    <rPh sb="2" eb="3">
      <t>ハゲ</t>
    </rPh>
    <phoneticPr fontId="2"/>
  </si>
  <si>
    <t>作戦を思考</t>
    <rPh sb="0" eb="2">
      <t>サクセン</t>
    </rPh>
    <rPh sb="3" eb="5">
      <t>シコウ</t>
    </rPh>
    <phoneticPr fontId="2"/>
  </si>
  <si>
    <t>めあてを立てて学習</t>
    <rPh sb="4" eb="5">
      <t>タ</t>
    </rPh>
    <rPh sb="7" eb="9">
      <t>ガクシュウ</t>
    </rPh>
    <phoneticPr fontId="2"/>
  </si>
  <si>
    <t>ボール得意</t>
    <rPh sb="3" eb="5">
      <t>トクイ</t>
    </rPh>
    <phoneticPr fontId="2"/>
  </si>
  <si>
    <t>あきらめずに取り組む</t>
    <rPh sb="6" eb="7">
      <t>ト</t>
    </rPh>
    <rPh sb="8" eb="9">
      <t>ク</t>
    </rPh>
    <phoneticPr fontId="2"/>
  </si>
  <si>
    <t>一緒に喜んでくれる</t>
    <rPh sb="0" eb="2">
      <t>イッショ</t>
    </rPh>
    <rPh sb="3" eb="4">
      <t>ヨロコ</t>
    </rPh>
    <phoneticPr fontId="2"/>
  </si>
  <si>
    <t>効果的な動き</t>
    <rPh sb="0" eb="3">
      <t>コウカテキ</t>
    </rPh>
    <rPh sb="4" eb="5">
      <t>ウゴ</t>
    </rPh>
    <phoneticPr fontId="2"/>
  </si>
  <si>
    <t>表現できる</t>
    <rPh sb="0" eb="2">
      <t>ヒョウゲン</t>
    </rPh>
    <phoneticPr fontId="2"/>
  </si>
  <si>
    <t>表現力</t>
    <rPh sb="0" eb="3">
      <t>ヒョウゲンリョク</t>
    </rPh>
    <phoneticPr fontId="1"/>
  </si>
  <si>
    <t>解決方法思考（自）</t>
    <rPh sb="0" eb="2">
      <t>カイケツ</t>
    </rPh>
    <rPh sb="2" eb="4">
      <t>ホウホウ</t>
    </rPh>
    <rPh sb="4" eb="6">
      <t>シコウ</t>
    </rPh>
    <rPh sb="7" eb="8">
      <t>ジ</t>
    </rPh>
    <phoneticPr fontId="2"/>
  </si>
  <si>
    <t>解決方法思考（友）</t>
    <rPh sb="0" eb="2">
      <t>カイケツ</t>
    </rPh>
    <rPh sb="2" eb="4">
      <t>ホウホウ</t>
    </rPh>
    <rPh sb="4" eb="6">
      <t>シコウ</t>
    </rPh>
    <rPh sb="7" eb="8">
      <t>トモ</t>
    </rPh>
    <phoneticPr fontId="2"/>
  </si>
  <si>
    <t>個人で思考</t>
    <rPh sb="0" eb="2">
      <t>コジン</t>
    </rPh>
    <rPh sb="3" eb="5">
      <t>シコウ</t>
    </rPh>
    <phoneticPr fontId="2"/>
  </si>
  <si>
    <t>友達と思考</t>
    <rPh sb="0" eb="2">
      <t>トモダチ</t>
    </rPh>
    <rPh sb="3" eb="5">
      <t>シコウ</t>
    </rPh>
    <phoneticPr fontId="2"/>
  </si>
  <si>
    <t>得点や勝利への貢献</t>
    <rPh sb="0" eb="2">
      <t>トクテン</t>
    </rPh>
    <rPh sb="3" eb="5">
      <t>ショウリ</t>
    </rPh>
    <rPh sb="7" eb="9">
      <t>コウケン</t>
    </rPh>
    <phoneticPr fontId="2"/>
  </si>
  <si>
    <t>練習すれば勝てる</t>
    <rPh sb="0" eb="2">
      <t>レンシュウ</t>
    </rPh>
    <rPh sb="5" eb="6">
      <t>カ</t>
    </rPh>
    <phoneticPr fontId="2"/>
  </si>
  <si>
    <t>受容</t>
    <rPh sb="0" eb="2">
      <t>ジュヨウ</t>
    </rPh>
    <phoneticPr fontId="2"/>
  </si>
  <si>
    <t>★反転項目★</t>
    <rPh sb="1" eb="3">
      <t>ハンテン</t>
    </rPh>
    <rPh sb="3" eb="5">
      <t>コウモク</t>
    </rPh>
    <phoneticPr fontId="2"/>
  </si>
  <si>
    <t>氏名</t>
    <rPh sb="0" eb="2">
      <t>シメイ</t>
    </rPh>
    <phoneticPr fontId="1"/>
  </si>
  <si>
    <t>No</t>
    <phoneticPr fontId="1"/>
  </si>
  <si>
    <t>6年　都内平均得点</t>
    <rPh sb="1" eb="2">
      <t>ネン</t>
    </rPh>
    <rPh sb="3" eb="5">
      <t>トナイ</t>
    </rPh>
    <rPh sb="5" eb="7">
      <t>ヘイキン</t>
    </rPh>
    <rPh sb="7" eb="9">
      <t>トクテン</t>
    </rPh>
    <phoneticPr fontId="1"/>
  </si>
  <si>
    <t>5年　都内平均得点</t>
    <rPh sb="1" eb="2">
      <t>ネン</t>
    </rPh>
    <rPh sb="3" eb="5">
      <t>トナイ</t>
    </rPh>
    <rPh sb="5" eb="7">
      <t>ヘイキン</t>
    </rPh>
    <rPh sb="7" eb="9">
      <t>トクテン</t>
    </rPh>
    <phoneticPr fontId="1"/>
  </si>
  <si>
    <t>4年　都内平均得点</t>
    <rPh sb="1" eb="2">
      <t>ネン</t>
    </rPh>
    <rPh sb="3" eb="5">
      <t>トナイ</t>
    </rPh>
    <rPh sb="5" eb="7">
      <t>ヘイキン</t>
    </rPh>
    <rPh sb="7" eb="9">
      <t>トクテン</t>
    </rPh>
    <phoneticPr fontId="1"/>
  </si>
  <si>
    <t>Aさん</t>
    <phoneticPr fontId="1"/>
  </si>
  <si>
    <t>Bさん</t>
    <phoneticPr fontId="1"/>
  </si>
  <si>
    <t>Cさん</t>
    <phoneticPr fontId="1"/>
  </si>
  <si>
    <t>〇〇小学校　〇年〇組</t>
    <rPh sb="2" eb="5">
      <t>ショウガッコウ</t>
    </rPh>
    <rPh sb="7" eb="8">
      <t>ネン</t>
    </rPh>
    <rPh sb="9" eb="10">
      <t>クミ</t>
    </rPh>
    <phoneticPr fontId="1"/>
  </si>
  <si>
    <t>診断評価の結果</t>
    <rPh sb="0" eb="2">
      <t>シンダン</t>
    </rPh>
    <rPh sb="2" eb="4">
      <t>ヒョウカ</t>
    </rPh>
    <rPh sb="5" eb="7">
      <t>ケッカ</t>
    </rPh>
    <phoneticPr fontId="1"/>
  </si>
  <si>
    <t>都内4年生</t>
    <rPh sb="0" eb="2">
      <t>トナイ</t>
    </rPh>
    <rPh sb="3" eb="5">
      <t>ネンセイ</t>
    </rPh>
    <phoneticPr fontId="1"/>
  </si>
  <si>
    <t>都内5年生</t>
    <rPh sb="0" eb="2">
      <t>トナイ</t>
    </rPh>
    <rPh sb="3" eb="5">
      <t>ネンセイ</t>
    </rPh>
    <phoneticPr fontId="1"/>
  </si>
  <si>
    <t>都内6年生</t>
    <rPh sb="0" eb="2">
      <t>トナイ</t>
    </rPh>
    <rPh sb="3" eb="5">
      <t>ネンセイ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</si>
  <si>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</si>
  <si>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</si>
  <si>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</si>
  <si>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</si>
  <si>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</si>
  <si>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■こちらも同じデータを評定ごとにまとめたものです。見やすいグラフを御活用ください。</t>
    <rPh sb="5" eb="6">
      <t>オナ</t>
    </rPh>
    <rPh sb="11" eb="13">
      <t>ヒョウテイ</t>
    </rPh>
    <rPh sb="25" eb="26">
      <t>ミ</t>
    </rPh>
    <rPh sb="33" eb="34">
      <t>ゴ</t>
    </rPh>
    <rPh sb="34" eb="36">
      <t>カツヨウ</t>
    </rPh>
    <phoneticPr fontId="1"/>
  </si>
  <si>
    <t>■調査研究を行った都内11校の平均値と比較することができます。
■左図では、全体的に低い水準であることが分かります。
■詳細な数値については、「結果①平均値」で比較してください。</t>
    <phoneticPr fontId="1"/>
  </si>
  <si>
    <t>運動の楽しさ</t>
    <rPh sb="0" eb="2">
      <t>ウンドウ</t>
    </rPh>
    <rPh sb="3" eb="4">
      <t>タノ</t>
    </rPh>
    <phoneticPr fontId="1"/>
  </si>
  <si>
    <t>楽しい</t>
    <rPh sb="0" eb="1">
      <t>タノ</t>
    </rPh>
    <phoneticPr fontId="1"/>
  </si>
  <si>
    <t>どちらでもない</t>
    <phoneticPr fontId="1"/>
  </si>
  <si>
    <t>やや楽しい</t>
    <rPh sb="2" eb="3">
      <t>タノ</t>
    </rPh>
    <phoneticPr fontId="1"/>
  </si>
  <si>
    <t>やや楽しくない</t>
    <rPh sb="2" eb="3">
      <t>タノ</t>
    </rPh>
    <phoneticPr fontId="1"/>
  </si>
  <si>
    <t>楽しくない</t>
    <rPh sb="0" eb="1">
      <t>タノ</t>
    </rPh>
    <phoneticPr fontId="1"/>
  </si>
  <si>
    <t>第４学年</t>
    <rPh sb="0" eb="1">
      <t>ダイ</t>
    </rPh>
    <rPh sb="2" eb="4">
      <t>ガクネン</t>
    </rPh>
    <phoneticPr fontId="1"/>
  </si>
  <si>
    <t>第５学年</t>
    <rPh sb="0" eb="1">
      <t>ダイ</t>
    </rPh>
    <rPh sb="2" eb="4">
      <t>ガクネン</t>
    </rPh>
    <phoneticPr fontId="1"/>
  </si>
  <si>
    <t>第６学年</t>
    <rPh sb="0" eb="1">
      <t>ダイ</t>
    </rPh>
    <rPh sb="2" eb="4">
      <t>ガクネン</t>
    </rPh>
    <phoneticPr fontId="1"/>
  </si>
  <si>
    <t>第4学年　5件法　平均値</t>
    <rPh sb="0" eb="1">
      <t>ダイ</t>
    </rPh>
    <rPh sb="2" eb="4">
      <t>ガクネン</t>
    </rPh>
    <rPh sb="6" eb="7">
      <t>ケン</t>
    </rPh>
    <rPh sb="7" eb="8">
      <t>ホウ</t>
    </rPh>
    <rPh sb="9" eb="12">
      <t>ヘイキンチ</t>
    </rPh>
    <phoneticPr fontId="1"/>
  </si>
  <si>
    <t>第5学年　5件法　平均値</t>
    <rPh sb="6" eb="7">
      <t>ケン</t>
    </rPh>
    <rPh sb="7" eb="8">
      <t>ホウ</t>
    </rPh>
    <rPh sb="9" eb="12">
      <t>ヘイキンチ</t>
    </rPh>
    <phoneticPr fontId="1"/>
  </si>
  <si>
    <t>第6学年　5件法　平均値</t>
    <rPh sb="6" eb="7">
      <t>ケン</t>
    </rPh>
    <rPh sb="7" eb="8">
      <t>ホウ</t>
    </rPh>
    <rPh sb="9" eb="12">
      <t>ヘイキンチ</t>
    </rPh>
    <phoneticPr fontId="1"/>
  </si>
  <si>
    <t>■「楽しさの実感」について調査研究を行っておりませんので、相対的な比較ができません。</t>
    <rPh sb="2" eb="3">
      <t>タノ</t>
    </rPh>
    <rPh sb="6" eb="8">
      <t>ジッカン</t>
    </rPh>
    <rPh sb="13" eb="15">
      <t>チョウサ</t>
    </rPh>
    <rPh sb="15" eb="17">
      <t>ケンキュウ</t>
    </rPh>
    <rPh sb="18" eb="19">
      <t>オコナ</t>
    </rPh>
    <rPh sb="29" eb="32">
      <t>ソウタイテキ</t>
    </rPh>
    <rPh sb="33" eb="35">
      <t>ヒカク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</si>
</sst>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_);[Red]\(0.00\)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HGP創英角ｺﾞｼｯｸUB"/>
      <family val="3"/>
      <charset val="128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8"/>
      <color theme="1"/>
      <name val="HGP創英角ｺﾞｼｯｸUB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202">
    <xf numFmtId="0" fontId="0" fillId="0" borderId="0" xfId="0">
      <alignment vertical="center"/>
    </xf>
    <xf numFmtId="177" fontId="0" fillId="0" borderId="0" xfId="0" applyNumberFormat="1" applyProtection="1">
      <alignment vertical="center"/>
    </xf>
    <xf numFmtId="0" fontId="0" fillId="0" borderId="0" xfId="0" applyProtection="1">
      <alignment vertical="center"/>
    </xf>
    <xf numFmtId="177" fontId="0" fillId="7" borderId="9" xfId="0" applyNumberFormat="1" applyFont="1" applyFill="1" applyBorder="1" applyAlignment="1" applyProtection="1">
      <alignment vertical="top" textRotation="255"/>
    </xf>
    <xf numFmtId="177" fontId="0" fillId="7" borderId="10" xfId="0" applyNumberFormat="1" applyFont="1" applyFill="1" applyBorder="1" applyAlignment="1" applyProtection="1">
      <alignment vertical="top" textRotation="255"/>
    </xf>
    <xf numFmtId="177" fontId="0" fillId="7" borderId="11" xfId="0" applyNumberFormat="1" applyFont="1" applyFill="1" applyBorder="1" applyAlignment="1" applyProtection="1">
      <alignment vertical="top" textRotation="255"/>
    </xf>
    <xf numFmtId="177" fontId="0" fillId="3" borderId="9" xfId="0" applyNumberFormat="1" applyFont="1" applyFill="1" applyBorder="1" applyAlignment="1" applyProtection="1">
      <alignment vertical="top" textRotation="255"/>
    </xf>
    <xf numFmtId="177" fontId="0" fillId="3" borderId="10" xfId="0" applyNumberFormat="1" applyFont="1" applyFill="1" applyBorder="1" applyAlignment="1" applyProtection="1">
      <alignment vertical="top" textRotation="255"/>
    </xf>
    <xf numFmtId="177" fontId="0" fillId="3" borderId="11" xfId="0" applyNumberFormat="1" applyFont="1" applyFill="1" applyBorder="1" applyAlignment="1" applyProtection="1">
      <alignment vertical="top" textRotation="255"/>
    </xf>
    <xf numFmtId="0" fontId="0" fillId="7" borderId="9" xfId="0" applyNumberFormat="1" applyFont="1" applyFill="1" applyBorder="1" applyAlignment="1" applyProtection="1">
      <alignment vertical="top" textRotation="255"/>
    </xf>
    <xf numFmtId="0" fontId="0" fillId="7" borderId="11" xfId="0" applyNumberFormat="1" applyFont="1" applyFill="1" applyBorder="1" applyAlignment="1" applyProtection="1">
      <alignment vertical="top" textRotation="255"/>
    </xf>
    <xf numFmtId="0" fontId="0" fillId="3" borderId="9" xfId="0" applyNumberFormat="1" applyFont="1" applyFill="1" applyBorder="1" applyAlignment="1" applyProtection="1">
      <alignment vertical="top" textRotation="255"/>
    </xf>
    <xf numFmtId="0" fontId="0" fillId="3" borderId="10" xfId="0" applyNumberFormat="1" applyFont="1" applyFill="1" applyBorder="1" applyAlignment="1" applyProtection="1">
      <alignment vertical="top" textRotation="255"/>
    </xf>
    <xf numFmtId="0" fontId="0" fillId="3" borderId="11" xfId="0" applyNumberFormat="1" applyFont="1" applyFill="1" applyBorder="1" applyAlignment="1" applyProtection="1">
      <alignment vertical="top" textRotation="255"/>
    </xf>
    <xf numFmtId="0" fontId="0" fillId="0" borderId="0" xfId="0" applyAlignment="1" applyProtection="1">
      <alignment vertical="center" textRotation="255"/>
    </xf>
    <xf numFmtId="177" fontId="0" fillId="0" borderId="1" xfId="0" applyNumberFormat="1" applyBorder="1" applyProtection="1">
      <alignment vertical="center"/>
    </xf>
    <xf numFmtId="177" fontId="0" fillId="0" borderId="0" xfId="0" applyNumberFormat="1" applyBorder="1" applyProtection="1">
      <alignment vertical="center"/>
    </xf>
    <xf numFmtId="177" fontId="0" fillId="0" borderId="2" xfId="0" applyNumberFormat="1" applyBorder="1" applyProtection="1">
      <alignment vertical="center"/>
    </xf>
    <xf numFmtId="0" fontId="0" fillId="0" borderId="1" xfId="0" applyBorder="1" applyProtection="1">
      <alignment vertical="center"/>
    </xf>
    <xf numFmtId="0" fontId="0" fillId="0" borderId="2" xfId="0" applyBorder="1" applyProtection="1">
      <alignment vertical="center"/>
    </xf>
    <xf numFmtId="0" fontId="0" fillId="0" borderId="0" xfId="0" applyBorder="1" applyProtection="1">
      <alignment vertical="center"/>
    </xf>
    <xf numFmtId="177" fontId="0" fillId="0" borderId="3" xfId="0" applyNumberFormat="1" applyBorder="1" applyProtection="1">
      <alignment vertical="center"/>
    </xf>
    <xf numFmtId="177" fontId="0" fillId="0" borderId="4" xfId="0" applyNumberFormat="1" applyBorder="1" applyProtection="1">
      <alignment vertical="center"/>
    </xf>
    <xf numFmtId="177" fontId="0" fillId="0" borderId="5" xfId="0" applyNumberFormat="1" applyBorder="1" applyProtection="1">
      <alignment vertical="center"/>
    </xf>
    <xf numFmtId="177" fontId="0" fillId="0" borderId="0" xfId="0" applyNumberFormat="1" applyFill="1" applyBorder="1" applyProtection="1">
      <alignment vertical="center"/>
    </xf>
    <xf numFmtId="0" fontId="0" fillId="0" borderId="6" xfId="0" applyBorder="1" applyProtection="1">
      <alignment vertical="center"/>
    </xf>
    <xf numFmtId="0" fontId="0" fillId="0" borderId="8" xfId="0" applyBorder="1" applyProtection="1">
      <alignment vertical="center"/>
    </xf>
    <xf numFmtId="0" fontId="0" fillId="0" borderId="7" xfId="0" applyBorder="1" applyProtection="1">
      <alignment vertical="center"/>
    </xf>
    <xf numFmtId="177" fontId="0" fillId="9" borderId="9" xfId="0" applyNumberFormat="1" applyFill="1" applyBorder="1" applyProtection="1">
      <alignment vertical="center"/>
    </xf>
    <xf numFmtId="177" fontId="0" fillId="9" borderId="10" xfId="0" applyNumberFormat="1" applyFill="1" applyBorder="1" applyProtection="1">
      <alignment vertical="center"/>
    </xf>
    <xf numFmtId="177" fontId="0" fillId="9" borderId="11" xfId="0" applyNumberFormat="1" applyFill="1" applyBorder="1" applyProtection="1">
      <alignment vertical="center"/>
    </xf>
    <xf numFmtId="0" fontId="0" fillId="0" borderId="3" xfId="0" applyBorder="1" applyProtection="1">
      <alignment vertical="center"/>
    </xf>
    <xf numFmtId="0" fontId="0" fillId="0" borderId="5" xfId="0" applyBorder="1" applyProtection="1">
      <alignment vertical="center"/>
    </xf>
    <xf numFmtId="0" fontId="0" fillId="0" borderId="4" xfId="0" applyBorder="1" applyProtection="1">
      <alignment vertical="center"/>
    </xf>
    <xf numFmtId="0" fontId="0" fillId="3" borderId="3" xfId="0" applyNumberFormat="1" applyFont="1" applyFill="1" applyBorder="1" applyAlignment="1" applyProtection="1">
      <alignment vertical="top" textRotation="255"/>
    </xf>
    <xf numFmtId="0" fontId="0" fillId="3" borderId="4" xfId="0" applyNumberFormat="1" applyFont="1" applyFill="1" applyBorder="1" applyAlignment="1" applyProtection="1">
      <alignment vertical="top" textRotation="255"/>
    </xf>
    <xf numFmtId="0" fontId="0" fillId="3" borderId="5" xfId="0" applyNumberFormat="1" applyFont="1" applyFill="1" applyBorder="1" applyAlignment="1" applyProtection="1">
      <alignment vertical="top" textRotation="255"/>
    </xf>
    <xf numFmtId="0" fontId="0" fillId="0" borderId="0" xfId="0" applyFill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3" borderId="6" xfId="0" applyNumberFormat="1" applyFill="1" applyBorder="1" applyAlignment="1" applyProtection="1">
      <protection locked="0"/>
    </xf>
    <xf numFmtId="0" fontId="0" fillId="3" borderId="7" xfId="0" applyNumberFormat="1" applyFill="1" applyBorder="1" applyAlignment="1" applyProtection="1">
      <protection locked="0"/>
    </xf>
    <xf numFmtId="0" fontId="0" fillId="3" borderId="8" xfId="0" applyNumberFormat="1" applyFill="1" applyBorder="1" applyAlignment="1" applyProtection="1">
      <protection locked="0"/>
    </xf>
    <xf numFmtId="0" fontId="0" fillId="4" borderId="6" xfId="0" applyNumberFormat="1" applyFill="1" applyBorder="1" applyAlignment="1" applyProtection="1">
      <protection locked="0"/>
    </xf>
    <xf numFmtId="0" fontId="0" fillId="4" borderId="7" xfId="0" applyNumberFormat="1" applyFill="1" applyBorder="1" applyAlignment="1" applyProtection="1">
      <protection locked="0"/>
    </xf>
    <xf numFmtId="0" fontId="0" fillId="4" borderId="8" xfId="0" applyNumberFormat="1" applyFill="1" applyBorder="1" applyAlignment="1" applyProtection="1">
      <protection locked="0"/>
    </xf>
    <xf numFmtId="0" fontId="0" fillId="2" borderId="6" xfId="0" applyNumberFormat="1" applyFill="1" applyBorder="1" applyAlignment="1" applyProtection="1">
      <protection locked="0"/>
    </xf>
    <xf numFmtId="0" fontId="0" fillId="2" borderId="7" xfId="0" applyNumberFormat="1" applyFill="1" applyBorder="1" applyAlignment="1" applyProtection="1">
      <protection locked="0"/>
    </xf>
    <xf numFmtId="0" fontId="0" fillId="2" borderId="8" xfId="0" applyNumberFormat="1" applyFill="1" applyBorder="1" applyAlignment="1" applyProtection="1">
      <protection locked="0"/>
    </xf>
    <xf numFmtId="0" fontId="0" fillId="7" borderId="7" xfId="0" applyNumberFormat="1" applyFill="1" applyBorder="1" applyAlignment="1" applyProtection="1">
      <protection locked="0"/>
    </xf>
    <xf numFmtId="0" fontId="0" fillId="6" borderId="6" xfId="0" applyNumberFormat="1" applyFill="1" applyBorder="1" applyAlignment="1" applyProtection="1">
      <protection locked="0"/>
    </xf>
    <xf numFmtId="0" fontId="0" fillId="6" borderId="7" xfId="0" applyNumberFormat="1" applyFill="1" applyBorder="1" applyAlignment="1" applyProtection="1">
      <protection locked="0"/>
    </xf>
    <xf numFmtId="0" fontId="0" fillId="6" borderId="8" xfId="0" applyNumberFormat="1" applyFill="1" applyBorder="1" applyAlignment="1" applyProtection="1">
      <protection locked="0"/>
    </xf>
    <xf numFmtId="0" fontId="0" fillId="5" borderId="7" xfId="0" applyNumberFormat="1" applyFill="1" applyBorder="1" applyAlignment="1" applyProtection="1">
      <protection locked="0"/>
    </xf>
    <xf numFmtId="0" fontId="0" fillId="5" borderId="8" xfId="0" applyNumberFormat="1" applyFill="1" applyBorder="1" applyAlignment="1" applyProtection="1">
      <protection locked="0"/>
    </xf>
    <xf numFmtId="0" fontId="0" fillId="8" borderId="14" xfId="0" applyNumberFormat="1" applyFill="1" applyBorder="1" applyAlignment="1" applyProtection="1">
      <protection locked="0"/>
    </xf>
    <xf numFmtId="0" fontId="0" fillId="3" borderId="1" xfId="0" applyNumberFormat="1" applyFill="1" applyBorder="1" applyAlignment="1" applyProtection="1">
      <protection locked="0"/>
    </xf>
    <xf numFmtId="0" fontId="0" fillId="3" borderId="0" xfId="0" applyNumberFormat="1" applyFill="1" applyBorder="1" applyAlignment="1" applyProtection="1">
      <protection locked="0"/>
    </xf>
    <xf numFmtId="0" fontId="0" fillId="3" borderId="2" xfId="0" applyNumberFormat="1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0" fillId="4" borderId="0" xfId="0" applyNumberFormat="1" applyFill="1" applyBorder="1" applyAlignment="1" applyProtection="1">
      <protection locked="0"/>
    </xf>
    <xf numFmtId="0" fontId="0" fillId="4" borderId="2" xfId="0" applyNumberFormat="1" applyFill="1" applyBorder="1" applyAlignment="1" applyProtection="1">
      <protection locked="0"/>
    </xf>
    <xf numFmtId="0" fontId="0" fillId="2" borderId="1" xfId="0" applyNumberFormat="1" applyFill="1" applyBorder="1" applyAlignment="1" applyProtection="1">
      <protection locked="0"/>
    </xf>
    <xf numFmtId="0" fontId="0" fillId="2" borderId="0" xfId="0" applyNumberFormat="1" applyFill="1" applyBorder="1" applyAlignment="1" applyProtection="1">
      <protection locked="0"/>
    </xf>
    <xf numFmtId="0" fontId="0" fillId="2" borderId="2" xfId="0" applyNumberFormat="1" applyFill="1" applyBorder="1" applyAlignment="1" applyProtection="1">
      <protection locked="0"/>
    </xf>
    <xf numFmtId="0" fontId="0" fillId="7" borderId="0" xfId="0" applyNumberFormat="1" applyFill="1" applyBorder="1" applyAlignment="1" applyProtection="1">
      <protection locked="0"/>
    </xf>
    <xf numFmtId="0" fontId="0" fillId="6" borderId="1" xfId="0" applyNumberFormat="1" applyFill="1" applyBorder="1" applyAlignment="1" applyProtection="1">
      <protection locked="0"/>
    </xf>
    <xf numFmtId="0" fontId="0" fillId="6" borderId="0" xfId="0" applyNumberFormat="1" applyFill="1" applyBorder="1" applyAlignment="1" applyProtection="1">
      <protection locked="0"/>
    </xf>
    <xf numFmtId="0" fontId="0" fillId="6" borderId="2" xfId="0" applyNumberFormat="1" applyFill="1" applyBorder="1" applyAlignment="1" applyProtection="1">
      <protection locked="0"/>
    </xf>
    <xf numFmtId="0" fontId="0" fillId="5" borderId="0" xfId="0" applyNumberFormat="1" applyFill="1" applyBorder="1" applyAlignment="1" applyProtection="1">
      <protection locked="0"/>
    </xf>
    <xf numFmtId="0" fontId="0" fillId="5" borderId="2" xfId="0" applyNumberFormat="1" applyFill="1" applyBorder="1" applyAlignment="1" applyProtection="1">
      <protection locked="0"/>
    </xf>
    <xf numFmtId="0" fontId="0" fillId="8" borderId="12" xfId="0" applyNumberFormat="1" applyFill="1" applyBorder="1" applyAlignment="1" applyProtection="1">
      <protection locked="0"/>
    </xf>
    <xf numFmtId="0" fontId="0" fillId="3" borderId="3" xfId="0" applyNumberFormat="1" applyFill="1" applyBorder="1" applyAlignment="1" applyProtection="1">
      <protection locked="0"/>
    </xf>
    <xf numFmtId="0" fontId="0" fillId="3" borderId="4" xfId="0" applyNumberFormat="1" applyFill="1" applyBorder="1" applyAlignment="1" applyProtection="1">
      <protection locked="0"/>
    </xf>
    <xf numFmtId="0" fontId="0" fillId="3" borderId="5" xfId="0" applyNumberFormat="1" applyFill="1" applyBorder="1" applyAlignment="1" applyProtection="1">
      <protection locked="0"/>
    </xf>
    <xf numFmtId="0" fontId="0" fillId="4" borderId="3" xfId="0" applyNumberFormat="1" applyFill="1" applyBorder="1" applyAlignment="1" applyProtection="1">
      <protection locked="0"/>
    </xf>
    <xf numFmtId="0" fontId="0" fillId="4" borderId="4" xfId="0" applyNumberFormat="1" applyFill="1" applyBorder="1" applyAlignment="1" applyProtection="1">
      <protection locked="0"/>
    </xf>
    <xf numFmtId="0" fontId="0" fillId="4" borderId="5" xfId="0" applyNumberFormat="1" applyFill="1" applyBorder="1" applyAlignment="1" applyProtection="1">
      <protection locked="0"/>
    </xf>
    <xf numFmtId="0" fontId="0" fillId="2" borderId="3" xfId="0" applyNumberFormat="1" applyFill="1" applyBorder="1" applyAlignment="1" applyProtection="1">
      <protection locked="0"/>
    </xf>
    <xf numFmtId="0" fontId="0" fillId="2" borderId="4" xfId="0" applyNumberFormat="1" applyFill="1" applyBorder="1" applyAlignment="1" applyProtection="1">
      <protection locked="0"/>
    </xf>
    <xf numFmtId="0" fontId="0" fillId="2" borderId="5" xfId="0" applyNumberFormat="1" applyFill="1" applyBorder="1" applyAlignment="1" applyProtection="1">
      <protection locked="0"/>
    </xf>
    <xf numFmtId="0" fontId="0" fillId="7" borderId="4" xfId="0" applyNumberFormat="1" applyFill="1" applyBorder="1" applyAlignment="1" applyProtection="1">
      <protection locked="0"/>
    </xf>
    <xf numFmtId="0" fontId="0" fillId="6" borderId="3" xfId="0" applyNumberFormat="1" applyFill="1" applyBorder="1" applyAlignment="1" applyProtection="1">
      <protection locked="0"/>
    </xf>
    <xf numFmtId="0" fontId="0" fillId="6" borderId="4" xfId="0" applyNumberFormat="1" applyFill="1" applyBorder="1" applyAlignment="1" applyProtection="1">
      <protection locked="0"/>
    </xf>
    <xf numFmtId="0" fontId="0" fillId="6" borderId="5" xfId="0" applyNumberFormat="1" applyFill="1" applyBorder="1" applyAlignment="1" applyProtection="1">
      <protection locked="0"/>
    </xf>
    <xf numFmtId="0" fontId="0" fillId="5" borderId="4" xfId="0" applyNumberFormat="1" applyFill="1" applyBorder="1" applyAlignment="1" applyProtection="1">
      <protection locked="0"/>
    </xf>
    <xf numFmtId="0" fontId="0" fillId="5" borderId="5" xfId="0" applyNumberFormat="1" applyFill="1" applyBorder="1" applyAlignment="1" applyProtection="1">
      <protection locked="0"/>
    </xf>
    <xf numFmtId="0" fontId="0" fillId="8" borderId="13" xfId="0" applyNumberFormat="1" applyFill="1" applyBorder="1" applyAlignment="1" applyProtection="1">
      <protection locked="0"/>
    </xf>
    <xf numFmtId="0" fontId="0" fillId="0" borderId="9" xfId="0" applyBorder="1" applyAlignment="1" applyProtection="1">
      <alignment vertical="center"/>
    </xf>
    <xf numFmtId="0" fontId="0" fillId="0" borderId="14" xfId="0" applyNumberFormat="1" applyFont="1" applyBorder="1" applyAlignment="1" applyProtection="1">
      <alignment horizontal="center"/>
    </xf>
    <xf numFmtId="0" fontId="0" fillId="0" borderId="14" xfId="0" applyBorder="1" applyAlignment="1" applyProtection="1"/>
    <xf numFmtId="0" fontId="0" fillId="0" borderId="12" xfId="0" applyBorder="1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vertical="center"/>
    </xf>
    <xf numFmtId="0" fontId="0" fillId="0" borderId="10" xfId="0" applyBorder="1" applyProtection="1">
      <alignment vertical="center"/>
    </xf>
    <xf numFmtId="0" fontId="0" fillId="0" borderId="7" xfId="0" applyBorder="1" applyAlignment="1" applyProtection="1">
      <alignment horizontal="center"/>
    </xf>
    <xf numFmtId="0" fontId="0" fillId="0" borderId="7" xfId="0" applyNumberFormat="1" applyBorder="1" applyAlignment="1" applyProtection="1"/>
    <xf numFmtId="0" fontId="0" fillId="0" borderId="0" xfId="0" applyNumberFormat="1" applyBorder="1" applyAlignment="1" applyProtection="1"/>
    <xf numFmtId="0" fontId="0" fillId="0" borderId="4" xfId="0" applyNumberFormat="1" applyBorder="1" applyAlignment="1" applyProtection="1"/>
    <xf numFmtId="0" fontId="0" fillId="3" borderId="9" xfId="0" applyFill="1" applyBorder="1" applyProtection="1">
      <alignment vertical="center"/>
    </xf>
    <xf numFmtId="0" fontId="0" fillId="3" borderId="10" xfId="0" applyFill="1" applyBorder="1" applyProtection="1">
      <alignment vertical="center"/>
    </xf>
    <xf numFmtId="0" fontId="0" fillId="3" borderId="11" xfId="0" applyFill="1" applyBorder="1" applyProtection="1">
      <alignment vertical="center"/>
    </xf>
    <xf numFmtId="0" fontId="0" fillId="5" borderId="9" xfId="0" applyFill="1" applyBorder="1" applyProtection="1">
      <alignment vertical="center"/>
    </xf>
    <xf numFmtId="0" fontId="0" fillId="5" borderId="10" xfId="0" applyFill="1" applyBorder="1" applyProtection="1">
      <alignment vertical="center"/>
    </xf>
    <xf numFmtId="0" fontId="0" fillId="5" borderId="11" xfId="0" applyFill="1" applyBorder="1" applyProtection="1">
      <alignment vertical="center"/>
    </xf>
    <xf numFmtId="0" fontId="0" fillId="2" borderId="9" xfId="0" applyFill="1" applyBorder="1" applyProtection="1">
      <alignment vertical="center"/>
    </xf>
    <xf numFmtId="0" fontId="0" fillId="2" borderId="10" xfId="0" applyFill="1" applyBorder="1" applyProtection="1">
      <alignment vertical="center"/>
    </xf>
    <xf numFmtId="0" fontId="0" fillId="2" borderId="11" xfId="0" applyFill="1" applyBorder="1" applyProtection="1">
      <alignment vertical="center"/>
    </xf>
    <xf numFmtId="0" fontId="0" fillId="7" borderId="10" xfId="0" applyFill="1" applyBorder="1" applyProtection="1">
      <alignment vertical="center"/>
    </xf>
    <xf numFmtId="0" fontId="0" fillId="10" borderId="9" xfId="0" applyFill="1" applyBorder="1" applyProtection="1">
      <alignment vertical="center"/>
    </xf>
    <xf numFmtId="0" fontId="0" fillId="10" borderId="10" xfId="0" applyFill="1" applyBorder="1" applyProtection="1">
      <alignment vertical="center"/>
    </xf>
    <xf numFmtId="0" fontId="0" fillId="10" borderId="11" xfId="0" applyFill="1" applyBorder="1" applyProtection="1">
      <alignment vertical="center"/>
    </xf>
    <xf numFmtId="0" fontId="0" fillId="8" borderId="10" xfId="0" applyFill="1" applyBorder="1" applyProtection="1">
      <alignment vertical="center"/>
    </xf>
    <xf numFmtId="0" fontId="0" fillId="8" borderId="11" xfId="0" applyFill="1" applyBorder="1" applyProtection="1">
      <alignment vertical="center"/>
    </xf>
    <xf numFmtId="0" fontId="0" fillId="8" borderId="8" xfId="0" applyFill="1" applyBorder="1" applyProtection="1">
      <alignment vertical="center"/>
    </xf>
    <xf numFmtId="0" fontId="0" fillId="0" borderId="0" xfId="0" applyFill="1" applyProtection="1">
      <alignment vertical="center"/>
    </xf>
    <xf numFmtId="0" fontId="0" fillId="3" borderId="6" xfId="0" applyNumberFormat="1" applyFont="1" applyFill="1" applyBorder="1" applyAlignment="1" applyProtection="1">
      <alignment vertical="top" textRotation="255"/>
    </xf>
    <xf numFmtId="0" fontId="0" fillId="3" borderId="7" xfId="0" applyNumberFormat="1" applyFont="1" applyFill="1" applyBorder="1" applyAlignment="1" applyProtection="1">
      <alignment vertical="top" textRotation="255"/>
    </xf>
    <xf numFmtId="0" fontId="0" fillId="3" borderId="8" xfId="0" applyNumberFormat="1" applyFont="1" applyFill="1" applyBorder="1" applyAlignment="1" applyProtection="1">
      <alignment vertical="top" textRotation="255"/>
    </xf>
    <xf numFmtId="0" fontId="0" fillId="4" borderId="6" xfId="0" applyNumberFormat="1" applyFont="1" applyFill="1" applyBorder="1" applyAlignment="1" applyProtection="1">
      <alignment vertical="top" textRotation="255"/>
    </xf>
    <xf numFmtId="0" fontId="0" fillId="4" borderId="7" xfId="0" applyNumberFormat="1" applyFont="1" applyFill="1" applyBorder="1" applyAlignment="1" applyProtection="1">
      <alignment vertical="top" textRotation="255"/>
    </xf>
    <xf numFmtId="0" fontId="0" fillId="4" borderId="8" xfId="0" applyNumberFormat="1" applyFont="1" applyFill="1" applyBorder="1" applyAlignment="1" applyProtection="1">
      <alignment vertical="top" textRotation="255"/>
    </xf>
    <xf numFmtId="0" fontId="0" fillId="2" borderId="6" xfId="0" applyNumberFormat="1" applyFont="1" applyFill="1" applyBorder="1" applyAlignment="1" applyProtection="1">
      <alignment vertical="top" textRotation="255"/>
    </xf>
    <xf numFmtId="0" fontId="0" fillId="2" borderId="7" xfId="0" applyNumberFormat="1" applyFont="1" applyFill="1" applyBorder="1" applyAlignment="1" applyProtection="1">
      <alignment vertical="top" textRotation="255"/>
    </xf>
    <xf numFmtId="0" fontId="0" fillId="2" borderId="8" xfId="0" applyNumberFormat="1" applyFont="1" applyFill="1" applyBorder="1" applyAlignment="1" applyProtection="1">
      <alignment vertical="top" textRotation="255"/>
    </xf>
    <xf numFmtId="0" fontId="0" fillId="7" borderId="7" xfId="0" applyNumberFormat="1" applyFont="1" applyFill="1" applyBorder="1" applyAlignment="1" applyProtection="1">
      <alignment vertical="top" textRotation="255"/>
    </xf>
    <xf numFmtId="0" fontId="0" fillId="6" borderId="1" xfId="0" applyNumberFormat="1" applyFont="1" applyFill="1" applyBorder="1" applyAlignment="1" applyProtection="1">
      <alignment vertical="top" textRotation="255"/>
    </xf>
    <xf numFmtId="0" fontId="0" fillId="6" borderId="0" xfId="0" applyNumberFormat="1" applyFont="1" applyFill="1" applyBorder="1" applyAlignment="1" applyProtection="1">
      <alignment vertical="top" textRotation="255"/>
    </xf>
    <xf numFmtId="0" fontId="0" fillId="6" borderId="2" xfId="0" applyNumberFormat="1" applyFont="1" applyFill="1" applyBorder="1" applyAlignment="1" applyProtection="1">
      <alignment vertical="top" textRotation="255"/>
    </xf>
    <xf numFmtId="0" fontId="0" fillId="5" borderId="7" xfId="0" applyNumberFormat="1" applyFont="1" applyFill="1" applyBorder="1" applyAlignment="1" applyProtection="1">
      <alignment vertical="top" textRotation="255"/>
    </xf>
    <xf numFmtId="0" fontId="0" fillId="5" borderId="8" xfId="0" applyNumberFormat="1" applyFont="1" applyFill="1" applyBorder="1" applyAlignment="1" applyProtection="1">
      <alignment vertical="top" textRotation="255"/>
    </xf>
    <xf numFmtId="0" fontId="0" fillId="8" borderId="8" xfId="0" applyNumberFormat="1" applyFont="1" applyFill="1" applyBorder="1" applyAlignment="1" applyProtection="1">
      <alignment vertical="top" textRotation="255"/>
    </xf>
    <xf numFmtId="0" fontId="0" fillId="0" borderId="0" xfId="0" applyNumberFormat="1" applyFont="1" applyFill="1" applyBorder="1" applyAlignment="1" applyProtection="1">
      <alignment vertical="center" textRotation="255"/>
    </xf>
    <xf numFmtId="176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Protection="1">
      <alignment vertical="center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centerContinuous" vertical="center"/>
    </xf>
    <xf numFmtId="176" fontId="0" fillId="0" borderId="0" xfId="0" applyNumberFormat="1" applyAlignment="1" applyProtection="1">
      <alignment horizontal="centerContinuous" vertical="center"/>
    </xf>
    <xf numFmtId="177" fontId="4" fillId="7" borderId="6" xfId="0" applyNumberFormat="1" applyFont="1" applyFill="1" applyBorder="1" applyAlignment="1" applyProtection="1">
      <alignment textRotation="255"/>
    </xf>
    <xf numFmtId="177" fontId="5" fillId="7" borderId="7" xfId="0" applyNumberFormat="1" applyFont="1" applyFill="1" applyBorder="1" applyAlignment="1" applyProtection="1">
      <alignment textRotation="255"/>
    </xf>
    <xf numFmtId="177" fontId="5" fillId="7" borderId="8" xfId="0" applyNumberFormat="1" applyFont="1" applyFill="1" applyBorder="1" applyAlignment="1" applyProtection="1">
      <alignment textRotation="255"/>
    </xf>
    <xf numFmtId="177" fontId="5" fillId="3" borderId="6" xfId="0" applyNumberFormat="1" applyFont="1" applyFill="1" applyBorder="1" applyAlignment="1" applyProtection="1">
      <alignment textRotation="255"/>
    </xf>
    <xf numFmtId="177" fontId="5" fillId="3" borderId="7" xfId="0" applyNumberFormat="1" applyFont="1" applyFill="1" applyBorder="1" applyAlignment="1" applyProtection="1">
      <alignment textRotation="255"/>
    </xf>
    <xf numFmtId="177" fontId="5" fillId="3" borderId="8" xfId="0" applyNumberFormat="1" applyFont="1" applyFill="1" applyBorder="1" applyAlignment="1" applyProtection="1">
      <alignment textRotation="255"/>
    </xf>
    <xf numFmtId="0" fontId="0" fillId="5" borderId="14" xfId="0" applyFill="1" applyBorder="1" applyProtection="1">
      <alignment vertical="center"/>
    </xf>
    <xf numFmtId="176" fontId="0" fillId="5" borderId="7" xfId="0" applyNumberFormat="1" applyFill="1" applyBorder="1" applyProtection="1">
      <alignment vertical="center"/>
    </xf>
    <xf numFmtId="176" fontId="0" fillId="5" borderId="8" xfId="0" applyNumberFormat="1" applyFill="1" applyBorder="1" applyProtection="1">
      <alignment vertical="center"/>
    </xf>
    <xf numFmtId="0" fontId="0" fillId="0" borderId="13" xfId="0" applyBorder="1" applyProtection="1">
      <alignment vertical="center"/>
    </xf>
    <xf numFmtId="176" fontId="0" fillId="0" borderId="4" xfId="0" applyNumberFormat="1" applyBorder="1" applyProtection="1">
      <alignment vertical="center"/>
    </xf>
    <xf numFmtId="176" fontId="0" fillId="0" borderId="5" xfId="0" applyNumberFormat="1" applyBorder="1" applyProtection="1">
      <alignment vertical="center"/>
    </xf>
    <xf numFmtId="176" fontId="0" fillId="0" borderId="0" xfId="0" applyNumberFormat="1" applyProtection="1">
      <alignment vertical="center"/>
    </xf>
    <xf numFmtId="0" fontId="0" fillId="8" borderId="0" xfId="0" applyFill="1" applyProtection="1">
      <alignment vertical="center"/>
      <protection locked="0"/>
    </xf>
    <xf numFmtId="176" fontId="0" fillId="8" borderId="0" xfId="0" applyNumberFormat="1" applyFill="1" applyBorder="1" applyAlignment="1" applyProtection="1">
      <alignment vertical="center"/>
      <protection locked="0"/>
    </xf>
    <xf numFmtId="0" fontId="0" fillId="8" borderId="0" xfId="0" applyFill="1" applyProtection="1">
      <alignment vertical="center"/>
    </xf>
    <xf numFmtId="0" fontId="0" fillId="8" borderId="0" xfId="0" applyNumberFormat="1" applyFont="1" applyFill="1" applyBorder="1" applyAlignment="1" applyProtection="1">
      <alignment vertical="center" textRotation="255"/>
    </xf>
    <xf numFmtId="177" fontId="7" fillId="7" borderId="9" xfId="0" applyNumberFormat="1" applyFont="1" applyFill="1" applyBorder="1" applyAlignment="1" applyProtection="1">
      <alignment vertical="top" textRotation="255"/>
    </xf>
    <xf numFmtId="177" fontId="8" fillId="7" borderId="10" xfId="0" applyNumberFormat="1" applyFont="1" applyFill="1" applyBorder="1" applyAlignment="1" applyProtection="1">
      <alignment vertical="top" textRotation="255"/>
    </xf>
    <xf numFmtId="177" fontId="8" fillId="3" borderId="9" xfId="0" applyNumberFormat="1" applyFont="1" applyFill="1" applyBorder="1" applyAlignment="1" applyProtection="1">
      <alignment vertical="top" textRotation="255"/>
    </xf>
    <xf numFmtId="177" fontId="8" fillId="3" borderId="10" xfId="0" applyNumberFormat="1" applyFont="1" applyFill="1" applyBorder="1" applyAlignment="1" applyProtection="1">
      <alignment vertical="top" textRotation="255"/>
    </xf>
    <xf numFmtId="0" fontId="7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centerContinuous" vertical="center"/>
    </xf>
    <xf numFmtId="0" fontId="7" fillId="0" borderId="0" xfId="0" applyFont="1" applyProtection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14" xfId="0" applyBorder="1" applyAlignment="1" applyProtection="1">
      <alignment horizontal="center" vertical="center" textRotation="255"/>
    </xf>
    <xf numFmtId="0" fontId="0" fillId="0" borderId="14" xfId="0" applyBorder="1" applyProtection="1">
      <alignment vertical="center"/>
    </xf>
    <xf numFmtId="0" fontId="0" fillId="0" borderId="12" xfId="0" applyBorder="1" applyProtection="1">
      <alignment vertical="center"/>
    </xf>
    <xf numFmtId="0" fontId="0" fillId="0" borderId="0" xfId="0" applyAlignment="1" applyProtection="1">
      <alignment vertical="top"/>
    </xf>
    <xf numFmtId="0" fontId="0" fillId="0" borderId="0" xfId="0" applyFill="1" applyAlignment="1" applyProtection="1">
      <alignment vertical="top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5" borderId="14" xfId="0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 applyProtection="1">
      <alignment vertical="top" textRotation="255"/>
    </xf>
    <xf numFmtId="0" fontId="0" fillId="0" borderId="10" xfId="0" applyBorder="1" applyProtection="1">
      <alignment vertical="center"/>
      <protection locked="0"/>
    </xf>
    <xf numFmtId="0" fontId="0" fillId="3" borderId="9" xfId="0" applyFill="1" applyBorder="1" applyProtection="1">
      <alignment vertical="center"/>
      <protection locked="0"/>
    </xf>
    <xf numFmtId="0" fontId="0" fillId="3" borderId="10" xfId="0" applyFill="1" applyBorder="1" applyProtection="1">
      <alignment vertical="center"/>
      <protection locked="0"/>
    </xf>
    <xf numFmtId="0" fontId="0" fillId="3" borderId="11" xfId="0" applyFill="1" applyBorder="1" applyProtection="1">
      <alignment vertical="center"/>
      <protection locked="0"/>
    </xf>
    <xf numFmtId="0" fontId="0" fillId="5" borderId="9" xfId="0" applyFill="1" applyBorder="1" applyProtection="1">
      <alignment vertical="center"/>
      <protection locked="0"/>
    </xf>
    <xf numFmtId="0" fontId="0" fillId="5" borderId="10" xfId="0" applyFill="1" applyBorder="1" applyProtection="1">
      <alignment vertical="center"/>
      <protection locked="0"/>
    </xf>
    <xf numFmtId="0" fontId="0" fillId="5" borderId="11" xfId="0" applyFill="1" applyBorder="1" applyProtection="1">
      <alignment vertical="center"/>
      <protection locked="0"/>
    </xf>
    <xf numFmtId="0" fontId="0" fillId="2" borderId="9" xfId="0" applyFill="1" applyBorder="1" applyProtection="1">
      <alignment vertical="center"/>
      <protection locked="0"/>
    </xf>
    <xf numFmtId="0" fontId="0" fillId="2" borderId="10" xfId="0" applyFill="1" applyBorder="1" applyProtection="1">
      <alignment vertical="center"/>
      <protection locked="0"/>
    </xf>
    <xf numFmtId="0" fontId="0" fillId="2" borderId="11" xfId="0" applyFill="1" applyBorder="1" applyProtection="1">
      <alignment vertical="center"/>
      <protection locked="0"/>
    </xf>
    <xf numFmtId="0" fontId="0" fillId="7" borderId="10" xfId="0" applyFill="1" applyBorder="1" applyProtection="1">
      <alignment vertical="center"/>
      <protection locked="0"/>
    </xf>
    <xf numFmtId="0" fontId="0" fillId="10" borderId="9" xfId="0" applyFill="1" applyBorder="1" applyProtection="1">
      <alignment vertical="center"/>
      <protection locked="0"/>
    </xf>
    <xf numFmtId="0" fontId="0" fillId="10" borderId="10" xfId="0" applyFill="1" applyBorder="1" applyProtection="1">
      <alignment vertical="center"/>
      <protection locked="0"/>
    </xf>
    <xf numFmtId="0" fontId="0" fillId="10" borderId="11" xfId="0" applyFill="1" applyBorder="1" applyProtection="1">
      <alignment vertical="center"/>
      <protection locked="0"/>
    </xf>
    <xf numFmtId="0" fontId="0" fillId="8" borderId="10" xfId="0" applyFill="1" applyBorder="1" applyProtection="1">
      <alignment vertical="center"/>
      <protection locked="0"/>
    </xf>
    <xf numFmtId="0" fontId="0" fillId="8" borderId="11" xfId="0" applyFill="1" applyBorder="1" applyProtection="1">
      <alignment vertical="center"/>
      <protection locked="0"/>
    </xf>
    <xf numFmtId="0" fontId="0" fillId="8" borderId="8" xfId="0" applyFill="1" applyBorder="1" applyProtection="1">
      <alignment vertical="center"/>
      <protection locked="0"/>
    </xf>
    <xf numFmtId="0" fontId="0" fillId="0" borderId="14" xfId="0" applyNumberFormat="1" applyBorder="1" applyAlignment="1" applyProtection="1">
      <protection locked="0"/>
    </xf>
    <xf numFmtId="0" fontId="0" fillId="0" borderId="12" xfId="0" applyNumberFormat="1" applyBorder="1" applyAlignment="1" applyProtection="1">
      <protection locked="0"/>
    </xf>
    <xf numFmtId="0" fontId="0" fillId="0" borderId="13" xfId="0" applyNumberFormat="1" applyBorder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</cellXfs>
  <cellStyles count="2">
    <cellStyle name="標準" xfId="0" builtinId="0"/>
    <cellStyle name="標準 2" xfId="1"/>
  </cellStyles>
  <dxfs count="29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defRPr>
            </a:pPr>
            <a:r>
              <a:rPr lang="ja-JP" altLang="en-US">
                <a:latin typeface="HGS創英角ｺﾞｼｯｸUB" panose="020B0900000000000000" pitchFamily="50" charset="-128"/>
                <a:ea typeface="HGS創英角ｺﾞｼｯｸUB" panose="020B0900000000000000" pitchFamily="50" charset="-128"/>
              </a:rPr>
              <a:t>診断的評価の結果（</a:t>
            </a:r>
            <a:r>
              <a:rPr lang="en-US" altLang="ja-JP">
                <a:latin typeface="HGS創英角ｺﾞｼｯｸUB" panose="020B0900000000000000" pitchFamily="50" charset="-128"/>
                <a:ea typeface="HGS創英角ｺﾞｼｯｸUB" panose="020B0900000000000000" pitchFamily="50" charset="-128"/>
              </a:rPr>
              <a:t>4</a:t>
            </a:r>
            <a:r>
              <a:rPr lang="ja-JP" altLang="en-US">
                <a:latin typeface="HGS創英角ｺﾞｼｯｸUB" panose="020B0900000000000000" pitchFamily="50" charset="-128"/>
                <a:ea typeface="HGS創英角ｺﾞｼｯｸUB" panose="020B0900000000000000" pitchFamily="50" charset="-128"/>
              </a:rPr>
              <a:t>年）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結果①平均値!$J$4</c:f>
              <c:strCache>
                <c:ptCount val="1"/>
                <c:pt idx="0">
                  <c:v>〇〇小学校　〇年〇組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結果①平均値!$K$3:$R$3</c:f>
              <c:strCache>
                <c:ptCount val="8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メタ認知（平均値）</c:v>
                </c:pt>
                <c:pt idx="3">
                  <c:v>自己効力感（技能）</c:v>
                </c:pt>
                <c:pt idx="4">
                  <c:v>自己効力感（受容感）</c:v>
                </c:pt>
                <c:pt idx="5">
                  <c:v>自己効力感（統制感）</c:v>
                </c:pt>
                <c:pt idx="6">
                  <c:v>自己効力感（思考判断表現）</c:v>
                </c:pt>
                <c:pt idx="7">
                  <c:v>自己効力感（平均値）</c:v>
                </c:pt>
              </c:strCache>
            </c:strRef>
          </c:cat>
          <c:val>
            <c:numRef>
              <c:f>結果①平均値!$K$4:$R$4</c:f>
              <c:numCache>
                <c:formatCode>0.00_ </c:formatCode>
                <c:ptCount val="8"/>
                <c:pt idx="0">
                  <c:v>2</c:v>
                </c:pt>
                <c:pt idx="1">
                  <c:v>1.8999999999999997</c:v>
                </c:pt>
                <c:pt idx="2">
                  <c:v>1.9375</c:v>
                </c:pt>
                <c:pt idx="3">
                  <c:v>2</c:v>
                </c:pt>
                <c:pt idx="4">
                  <c:v>2.25</c:v>
                </c:pt>
                <c:pt idx="5">
                  <c:v>2</c:v>
                </c:pt>
                <c:pt idx="6">
                  <c:v>1.8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0B-43C0-8AAF-CA8ADE89452D}"/>
            </c:ext>
          </c:extLst>
        </c:ser>
        <c:ser>
          <c:idx val="1"/>
          <c:order val="1"/>
          <c:tx>
            <c:strRef>
              <c:f>結果①平均値!$J$5</c:f>
              <c:strCache>
                <c:ptCount val="1"/>
                <c:pt idx="0">
                  <c:v>4年　都内平均得点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結果①平均値!$K$3:$R$3</c:f>
              <c:strCache>
                <c:ptCount val="8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メタ認知（平均値）</c:v>
                </c:pt>
                <c:pt idx="3">
                  <c:v>自己効力感（技能）</c:v>
                </c:pt>
                <c:pt idx="4">
                  <c:v>自己効力感（受容感）</c:v>
                </c:pt>
                <c:pt idx="5">
                  <c:v>自己効力感（統制感）</c:v>
                </c:pt>
                <c:pt idx="6">
                  <c:v>自己効力感（思考判断表現）</c:v>
                </c:pt>
                <c:pt idx="7">
                  <c:v>自己効力感（平均値）</c:v>
                </c:pt>
              </c:strCache>
            </c:strRef>
          </c:cat>
          <c:val>
            <c:numRef>
              <c:f>結果①平均値!$K$5:$R$5</c:f>
              <c:numCache>
                <c:formatCode>0.00_ </c:formatCode>
                <c:ptCount val="8"/>
                <c:pt idx="0">
                  <c:v>3.5650183150183179</c:v>
                </c:pt>
                <c:pt idx="1">
                  <c:v>3.4610389610389638</c:v>
                </c:pt>
                <c:pt idx="2">
                  <c:v>3.497737556561086</c:v>
                </c:pt>
                <c:pt idx="3">
                  <c:v>3.7690109890109911</c:v>
                </c:pt>
                <c:pt idx="4">
                  <c:v>3.9197802197802196</c:v>
                </c:pt>
                <c:pt idx="5">
                  <c:v>4.2047619047618996</c:v>
                </c:pt>
                <c:pt idx="6">
                  <c:v>3.7419780219780221</c:v>
                </c:pt>
                <c:pt idx="7">
                  <c:v>3.8734324499030377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0B-43C0-8AAF-CA8ADE894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21668616"/>
        <c:axId val="421660744"/>
      </c:barChart>
      <c:catAx>
        <c:axId val="421668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660744"/>
        <c:crosses val="autoZero"/>
        <c:auto val="1"/>
        <c:lblAlgn val="ctr"/>
        <c:lblOffset val="100"/>
        <c:noMultiLvlLbl val="0"/>
      </c:catAx>
      <c:valAx>
        <c:axId val="421660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668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defRPr>
            </a:pPr>
            <a:r>
              <a:rPr lang="ja-JP" altLang="en-US">
                <a:latin typeface="HGP創英角ｺﾞｼｯｸUB" panose="020B0900000000000000" pitchFamily="50" charset="-128"/>
                <a:ea typeface="HGP創英角ｺﾞｼｯｸUB" panose="020B0900000000000000" pitchFamily="50" charset="-128"/>
              </a:rPr>
              <a:t>第４学年 楽しさの実感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267853691685215"/>
          <c:y val="0.13663167104111987"/>
          <c:w val="0.58256089425876401"/>
          <c:h val="0.68127260134149903"/>
        </c:manualLayout>
      </c:layout>
      <c:pieChart>
        <c:varyColors val="1"/>
        <c:ser>
          <c:idx val="0"/>
          <c:order val="0"/>
          <c:tx>
            <c:strRef>
              <c:f>結果③楽しさ!$A$2</c:f>
              <c:strCache>
                <c:ptCount val="1"/>
                <c:pt idx="0">
                  <c:v>第４学年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80B-4F75-8364-A7FE60F6799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80B-4F75-8364-A7FE60F6799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80B-4F75-8364-A7FE60F6799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80B-4F75-8364-A7FE60F6799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80B-4F75-8364-A7FE60F6799C}"/>
              </c:ext>
            </c:extLst>
          </c:dPt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結果③楽しさ!$B$1:$F$1</c:f>
              <c:strCache>
                <c:ptCount val="5"/>
                <c:pt idx="0">
                  <c:v>楽しい</c:v>
                </c:pt>
                <c:pt idx="1">
                  <c:v>やや楽しい</c:v>
                </c:pt>
                <c:pt idx="2">
                  <c:v>どちらでもない</c:v>
                </c:pt>
                <c:pt idx="3">
                  <c:v>やや楽しくない</c:v>
                </c:pt>
                <c:pt idx="4">
                  <c:v>楽しくない</c:v>
                </c:pt>
              </c:strCache>
            </c:strRef>
          </c:cat>
          <c:val>
            <c:numRef>
              <c:f>結果③楽しさ!$B$2:$F$2</c:f>
              <c:numCache>
                <c:formatCode>General</c:formatCode>
                <c:ptCount val="5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10-4E50-A98A-B6DEB7565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defRPr>
            </a:pPr>
            <a:r>
              <a:rPr lang="ja-JP" altLang="en-US"/>
              <a:t>第５学年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267853691685215"/>
          <c:y val="0.13663167104111987"/>
          <c:w val="0.58256089425876401"/>
          <c:h val="0.68127260134149903"/>
        </c:manualLayout>
      </c:layout>
      <c:pieChart>
        <c:varyColors val="1"/>
        <c:ser>
          <c:idx val="0"/>
          <c:order val="0"/>
          <c:tx>
            <c:strRef>
              <c:f>結果③楽しさ!$A$5</c:f>
              <c:strCache>
                <c:ptCount val="1"/>
                <c:pt idx="0">
                  <c:v>第５学年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1C9-4175-870A-15B6E305C6F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1C9-4175-870A-15B6E305C6F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1C9-4175-870A-15B6E305C6F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1C9-4175-870A-15B6E305C6F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1C9-4175-870A-15B6E305C6FB}"/>
              </c:ext>
            </c:extLst>
          </c:dPt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結果③楽しさ!$B$4:$F$4</c:f>
              <c:strCache>
                <c:ptCount val="5"/>
                <c:pt idx="0">
                  <c:v>楽しい</c:v>
                </c:pt>
                <c:pt idx="1">
                  <c:v>やや楽しい</c:v>
                </c:pt>
                <c:pt idx="2">
                  <c:v>どちらでもない</c:v>
                </c:pt>
                <c:pt idx="3">
                  <c:v>やや楽しくない</c:v>
                </c:pt>
                <c:pt idx="4">
                  <c:v>楽しくない</c:v>
                </c:pt>
              </c:strCache>
            </c:strRef>
          </c:cat>
          <c:val>
            <c:numRef>
              <c:f>結果③楽しさ!$B$5:$F$5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10-4E50-A98A-B6DEB7565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defRPr>
            </a:pPr>
            <a:r>
              <a:rPr lang="ja-JP" altLang="en-US"/>
              <a:t>第６学年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267853691685215"/>
          <c:y val="0.13663167104111987"/>
          <c:w val="0.58256089425876401"/>
          <c:h val="0.68127260134149903"/>
        </c:manualLayout>
      </c:layout>
      <c:pieChart>
        <c:varyColors val="1"/>
        <c:ser>
          <c:idx val="0"/>
          <c:order val="0"/>
          <c:tx>
            <c:strRef>
              <c:f>結果③楽しさ!$A$8</c:f>
              <c:strCache>
                <c:ptCount val="1"/>
                <c:pt idx="0">
                  <c:v>第６学年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629-46CE-AC7A-9913893A860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629-46CE-AC7A-9913893A860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629-46CE-AC7A-9913893A860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629-46CE-AC7A-9913893A860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629-46CE-AC7A-9913893A8609}"/>
              </c:ext>
            </c:extLst>
          </c:dPt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結果③楽しさ!$B$7:$F$7</c:f>
              <c:strCache>
                <c:ptCount val="5"/>
                <c:pt idx="0">
                  <c:v>楽しい</c:v>
                </c:pt>
                <c:pt idx="1">
                  <c:v>やや楽しい</c:v>
                </c:pt>
                <c:pt idx="2">
                  <c:v>どちらでもない</c:v>
                </c:pt>
                <c:pt idx="3">
                  <c:v>やや楽しくない</c:v>
                </c:pt>
                <c:pt idx="4">
                  <c:v>楽しくない</c:v>
                </c:pt>
              </c:strCache>
            </c:strRef>
          </c:cat>
          <c:val>
            <c:numRef>
              <c:f>結果③楽しさ!$B$8:$F$8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10-4E50-A98A-B6DEB7565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診断的評価（５年生）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[1]結果②評定!$B$11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[1]結果②評定!$C$10:$H$10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[1]結果②評定!$C$11:$H$11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6</c:v>
                </c:pt>
                <c:pt idx="4">
                  <c:v>10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C-49CF-907F-2592691C957C}"/>
            </c:ext>
          </c:extLst>
        </c:ser>
        <c:ser>
          <c:idx val="1"/>
          <c:order val="1"/>
          <c:tx>
            <c:strRef>
              <c:f>[1]結果②評定!$B$12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[1]結果②評定!$C$10:$H$10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[1]結果②評定!$C$12:$H$12</c:f>
              <c:numCache>
                <c:formatCode>General</c:formatCode>
                <c:ptCount val="6"/>
                <c:pt idx="0">
                  <c:v>4</c:v>
                </c:pt>
                <c:pt idx="1">
                  <c:v>5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EC-49CF-907F-2592691C957C}"/>
            </c:ext>
          </c:extLst>
        </c:ser>
        <c:ser>
          <c:idx val="2"/>
          <c:order val="2"/>
          <c:tx>
            <c:strRef>
              <c:f>[1]結果②評定!$B$13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[1]結果②評定!$C$10:$H$10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[1]結果②評定!$C$13:$H$13</c:f>
              <c:numCache>
                <c:formatCode>General</c:formatCode>
                <c:ptCount val="6"/>
                <c:pt idx="0">
                  <c:v>4</c:v>
                </c:pt>
                <c:pt idx="1">
                  <c:v>9</c:v>
                </c:pt>
                <c:pt idx="2">
                  <c:v>6</c:v>
                </c:pt>
                <c:pt idx="3">
                  <c:v>9</c:v>
                </c:pt>
                <c:pt idx="4">
                  <c:v>3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EC-49CF-907F-2592691C957C}"/>
            </c:ext>
          </c:extLst>
        </c:ser>
        <c:ser>
          <c:idx val="3"/>
          <c:order val="3"/>
          <c:tx>
            <c:strRef>
              <c:f>[1]結果②評定!$B$14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[1]結果②評定!$C$10:$H$10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[1]結果②評定!$C$14:$H$14</c:f>
              <c:numCache>
                <c:formatCode>General</c:formatCode>
                <c:ptCount val="6"/>
                <c:pt idx="0">
                  <c:v>17</c:v>
                </c:pt>
                <c:pt idx="1">
                  <c:v>15</c:v>
                </c:pt>
                <c:pt idx="2">
                  <c:v>23</c:v>
                </c:pt>
                <c:pt idx="3">
                  <c:v>11</c:v>
                </c:pt>
                <c:pt idx="4">
                  <c:v>12</c:v>
                </c:pt>
                <c:pt idx="5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EC-49CF-907F-2592691C957C}"/>
            </c:ext>
          </c:extLst>
        </c:ser>
        <c:ser>
          <c:idx val="4"/>
          <c:order val="4"/>
          <c:tx>
            <c:strRef>
              <c:f>[1]結果②評定!$B$15</c:f>
              <c:strCache>
                <c:ptCount val="1"/>
                <c:pt idx="0">
                  <c:v>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[1]結果②評定!$C$10:$H$10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[1]結果②評定!$C$15:$H$15</c:f>
              <c:numCache>
                <c:formatCode>General</c:formatCode>
                <c:ptCount val="6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0EC-49CF-907F-2592691C9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9100112"/>
        <c:axId val="779101096"/>
      </c:barChart>
      <c:catAx>
        <c:axId val="779100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9101096"/>
        <c:crosses val="autoZero"/>
        <c:auto val="1"/>
        <c:lblAlgn val="ctr"/>
        <c:lblOffset val="100"/>
        <c:noMultiLvlLbl val="0"/>
      </c:catAx>
      <c:valAx>
        <c:axId val="779101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9100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都内５年生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[1]結果②評定!$I$11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[1]結果②評定!$J$10:$O$10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[1]結果②評定!$J$11:$O$11</c:f>
              <c:numCache>
                <c:formatCode>General</c:formatCode>
                <c:ptCount val="6"/>
                <c:pt idx="0">
                  <c:v>102</c:v>
                </c:pt>
                <c:pt idx="1">
                  <c:v>127</c:v>
                </c:pt>
                <c:pt idx="2">
                  <c:v>128</c:v>
                </c:pt>
                <c:pt idx="3">
                  <c:v>122</c:v>
                </c:pt>
                <c:pt idx="4">
                  <c:v>231</c:v>
                </c:pt>
                <c:pt idx="5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9-432B-AC5F-29C9CCC3B772}"/>
            </c:ext>
          </c:extLst>
        </c:ser>
        <c:ser>
          <c:idx val="1"/>
          <c:order val="1"/>
          <c:tx>
            <c:strRef>
              <c:f>[1]結果②評定!$I$12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[1]結果②評定!$J$10:$O$10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[1]結果②評定!$J$12:$O$12</c:f>
              <c:numCache>
                <c:formatCode>General</c:formatCode>
                <c:ptCount val="6"/>
                <c:pt idx="0">
                  <c:v>97</c:v>
                </c:pt>
                <c:pt idx="1">
                  <c:v>53</c:v>
                </c:pt>
                <c:pt idx="2">
                  <c:v>56</c:v>
                </c:pt>
                <c:pt idx="3">
                  <c:v>83</c:v>
                </c:pt>
                <c:pt idx="4">
                  <c:v>116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49-432B-AC5F-29C9CCC3B772}"/>
            </c:ext>
          </c:extLst>
        </c:ser>
        <c:ser>
          <c:idx val="2"/>
          <c:order val="2"/>
          <c:tx>
            <c:strRef>
              <c:f>[1]結果②評定!$I$13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[1]結果②評定!$J$10:$O$10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[1]結果②評定!$J$13:$O$13</c:f>
              <c:numCache>
                <c:formatCode>General</c:formatCode>
                <c:ptCount val="6"/>
                <c:pt idx="0">
                  <c:v>176</c:v>
                </c:pt>
                <c:pt idx="1">
                  <c:v>167</c:v>
                </c:pt>
                <c:pt idx="2">
                  <c:v>162</c:v>
                </c:pt>
                <c:pt idx="3">
                  <c:v>147</c:v>
                </c:pt>
                <c:pt idx="4">
                  <c:v>104</c:v>
                </c:pt>
                <c:pt idx="5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49-432B-AC5F-29C9CCC3B772}"/>
            </c:ext>
          </c:extLst>
        </c:ser>
        <c:ser>
          <c:idx val="3"/>
          <c:order val="3"/>
          <c:tx>
            <c:strRef>
              <c:f>[1]結果②評定!$I$14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[1]結果②評定!$J$10:$O$10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[1]結果②評定!$J$14:$O$14</c:f>
              <c:numCache>
                <c:formatCode>General</c:formatCode>
                <c:ptCount val="6"/>
                <c:pt idx="0">
                  <c:v>254</c:v>
                </c:pt>
                <c:pt idx="1">
                  <c:v>293</c:v>
                </c:pt>
                <c:pt idx="2">
                  <c:v>284</c:v>
                </c:pt>
                <c:pt idx="3">
                  <c:v>299</c:v>
                </c:pt>
                <c:pt idx="4">
                  <c:v>176</c:v>
                </c:pt>
                <c:pt idx="5">
                  <c:v>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49-432B-AC5F-29C9CCC3B772}"/>
            </c:ext>
          </c:extLst>
        </c:ser>
        <c:ser>
          <c:idx val="4"/>
          <c:order val="4"/>
          <c:tx>
            <c:strRef>
              <c:f>[1]結果②評定!$I$15</c:f>
              <c:strCache>
                <c:ptCount val="1"/>
                <c:pt idx="0">
                  <c:v>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[1]結果②評定!$J$10:$O$10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[1]結果②評定!$J$15:$O$15</c:f>
              <c:numCache>
                <c:formatCode>General</c:formatCode>
                <c:ptCount val="6"/>
                <c:pt idx="0">
                  <c:v>110</c:v>
                </c:pt>
                <c:pt idx="1">
                  <c:v>99</c:v>
                </c:pt>
                <c:pt idx="2">
                  <c:v>109</c:v>
                </c:pt>
                <c:pt idx="3">
                  <c:v>88</c:v>
                </c:pt>
                <c:pt idx="4">
                  <c:v>112</c:v>
                </c:pt>
                <c:pt idx="5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49-432B-AC5F-29C9CCC3B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3292576"/>
        <c:axId val="673286016"/>
      </c:barChart>
      <c:catAx>
        <c:axId val="673292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286016"/>
        <c:crosses val="autoZero"/>
        <c:auto val="1"/>
        <c:lblAlgn val="ctr"/>
        <c:lblOffset val="100"/>
        <c:noMultiLvlLbl val="0"/>
      </c:catAx>
      <c:valAx>
        <c:axId val="67328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29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defRPr>
            </a:pPr>
            <a:r>
              <a:rPr lang="ja-JP" altLang="en-US">
                <a:latin typeface="HGP創英角ｺﾞｼｯｸUB" panose="020B0900000000000000" pitchFamily="50" charset="-128"/>
                <a:ea typeface="HGP創英角ｺﾞｼｯｸUB" panose="020B0900000000000000" pitchFamily="50" charset="-128"/>
              </a:rPr>
              <a:t>第４学年 楽しさの実感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267853691685215"/>
          <c:y val="0.13663167104111987"/>
          <c:w val="0.58256089425876401"/>
          <c:h val="0.68127260134149903"/>
        </c:manualLayout>
      </c:layout>
      <c:pieChart>
        <c:varyColors val="1"/>
        <c:ser>
          <c:idx val="0"/>
          <c:order val="0"/>
          <c:tx>
            <c:strRef>
              <c:f>結果③楽しさ!$A$2</c:f>
              <c:strCache>
                <c:ptCount val="1"/>
                <c:pt idx="0">
                  <c:v>第４学年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F81-4146-A57B-5E4CCF6520C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F81-4146-A57B-5E4CCF6520C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F81-4146-A57B-5E4CCF6520C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F81-4146-A57B-5E4CCF6520C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F81-4146-A57B-5E4CCF6520C6}"/>
              </c:ext>
            </c:extLst>
          </c:dPt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結果③楽しさ!$B$1:$F$1</c:f>
              <c:strCache>
                <c:ptCount val="5"/>
                <c:pt idx="0">
                  <c:v>楽しい</c:v>
                </c:pt>
                <c:pt idx="1">
                  <c:v>やや楽しい</c:v>
                </c:pt>
                <c:pt idx="2">
                  <c:v>どちらでもない</c:v>
                </c:pt>
                <c:pt idx="3">
                  <c:v>やや楽しくない</c:v>
                </c:pt>
                <c:pt idx="4">
                  <c:v>楽しくない</c:v>
                </c:pt>
              </c:strCache>
            </c:strRef>
          </c:cat>
          <c:val>
            <c:numRef>
              <c:f>結果③楽しさ!$B$2:$F$2</c:f>
              <c:numCache>
                <c:formatCode>General</c:formatCode>
                <c:ptCount val="5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F81-4146-A57B-5E4CCF652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atin typeface="HGS創英角ｺﾞｼｯｸUB" panose="020B0900000000000000" pitchFamily="50" charset="-128"/>
                <a:ea typeface="HGS創英角ｺﾞｼｯｸUB" panose="020B0900000000000000" pitchFamily="50" charset="-128"/>
              </a:rPr>
              <a:t>診断的評価の結果（</a:t>
            </a:r>
            <a:r>
              <a:rPr lang="en-US" altLang="ja-JP">
                <a:latin typeface="HGS創英角ｺﾞｼｯｸUB" panose="020B0900000000000000" pitchFamily="50" charset="-128"/>
                <a:ea typeface="HGS創英角ｺﾞｼｯｸUB" panose="020B0900000000000000" pitchFamily="50" charset="-128"/>
              </a:rPr>
              <a:t>5</a:t>
            </a:r>
            <a:r>
              <a:rPr lang="ja-JP" altLang="en-US">
                <a:latin typeface="HGS創英角ｺﾞｼｯｸUB" panose="020B0900000000000000" pitchFamily="50" charset="-128"/>
                <a:ea typeface="HGS創英角ｺﾞｼｯｸUB" panose="020B0900000000000000" pitchFamily="50" charset="-128"/>
              </a:rPr>
              <a:t>年）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結果①平均値!$J$8</c:f>
              <c:strCache>
                <c:ptCount val="1"/>
                <c:pt idx="0">
                  <c:v>〇〇小学校　〇年〇組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結果①平均値!$K$7:$R$7</c:f>
              <c:strCache>
                <c:ptCount val="8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メタ認知（平均値）</c:v>
                </c:pt>
                <c:pt idx="3">
                  <c:v>自己効力感（技能）</c:v>
                </c:pt>
                <c:pt idx="4">
                  <c:v>自己効力感（受容感）</c:v>
                </c:pt>
                <c:pt idx="5">
                  <c:v>自己効力感（統制感）</c:v>
                </c:pt>
                <c:pt idx="6">
                  <c:v>自己効力感（思考判断表現）</c:v>
                </c:pt>
                <c:pt idx="7">
                  <c:v>自己効力感（平均値）</c:v>
                </c:pt>
              </c:strCache>
            </c:strRef>
          </c:cat>
          <c:val>
            <c:numRef>
              <c:f>結果①平均値!$K$8:$R$8</c:f>
              <c:numCache>
                <c:formatCode>0.00_ </c:formatCode>
                <c:ptCount val="8"/>
                <c:pt idx="0">
                  <c:v>2.1666666666666665</c:v>
                </c:pt>
                <c:pt idx="1">
                  <c:v>2.0333333333333332</c:v>
                </c:pt>
                <c:pt idx="2">
                  <c:v>2.0833333333333335</c:v>
                </c:pt>
                <c:pt idx="3">
                  <c:v>1.6666666666666667</c:v>
                </c:pt>
                <c:pt idx="4">
                  <c:v>2.4166666666666665</c:v>
                </c:pt>
                <c:pt idx="5">
                  <c:v>2.2222222222222219</c:v>
                </c:pt>
                <c:pt idx="6">
                  <c:v>1.5333333333333332</c:v>
                </c:pt>
                <c:pt idx="7">
                  <c:v>1.9166666666666667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15-4B76-AB45-EEBD7953B090}"/>
            </c:ext>
          </c:extLst>
        </c:ser>
        <c:ser>
          <c:idx val="1"/>
          <c:order val="1"/>
          <c:tx>
            <c:strRef>
              <c:f>結果①平均値!$J$9</c:f>
              <c:strCache>
                <c:ptCount val="1"/>
                <c:pt idx="0">
                  <c:v>5年　都内平均得点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結果①平均値!$K$7:$R$7</c:f>
              <c:strCache>
                <c:ptCount val="8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メタ認知（平均値）</c:v>
                </c:pt>
                <c:pt idx="3">
                  <c:v>自己効力感（技能）</c:v>
                </c:pt>
                <c:pt idx="4">
                  <c:v>自己効力感（受容感）</c:v>
                </c:pt>
                <c:pt idx="5">
                  <c:v>自己効力感（統制感）</c:v>
                </c:pt>
                <c:pt idx="6">
                  <c:v>自己効力感（思考判断表現）</c:v>
                </c:pt>
                <c:pt idx="7">
                  <c:v>自己効力感（平均値）</c:v>
                </c:pt>
              </c:strCache>
            </c:strRef>
          </c:cat>
          <c:val>
            <c:numRef>
              <c:f>結果①平均値!$K$9:$R$9</c:f>
              <c:numCache>
                <c:formatCode>0.00_ </c:formatCode>
                <c:ptCount val="8"/>
                <c:pt idx="0">
                  <c:v>3.5963013080739765</c:v>
                </c:pt>
                <c:pt idx="1">
                  <c:v>3.4541764054619231</c:v>
                </c:pt>
                <c:pt idx="2">
                  <c:v>3.5043381357955923</c:v>
                </c:pt>
                <c:pt idx="3">
                  <c:v>3.6454668470906593</c:v>
                </c:pt>
                <c:pt idx="4">
                  <c:v>3.9313261163734778</c:v>
                </c:pt>
                <c:pt idx="5">
                  <c:v>4.1673432566531332</c:v>
                </c:pt>
                <c:pt idx="6">
                  <c:v>3.7629228687415459</c:v>
                </c:pt>
                <c:pt idx="7">
                  <c:v>3.8393695773302565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15-4B76-AB45-EEBD7953B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29113760"/>
        <c:axId val="429114416"/>
      </c:barChart>
      <c:catAx>
        <c:axId val="429113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114416"/>
        <c:crosses val="autoZero"/>
        <c:auto val="1"/>
        <c:lblAlgn val="ctr"/>
        <c:lblOffset val="100"/>
        <c:noMultiLvlLbl val="0"/>
      </c:catAx>
      <c:valAx>
        <c:axId val="42911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9113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latin typeface="HGS創英角ｺﾞｼｯｸUB" panose="020B0900000000000000" pitchFamily="50" charset="-128"/>
                <a:ea typeface="HGS創英角ｺﾞｼｯｸUB" panose="020B0900000000000000" pitchFamily="50" charset="-128"/>
              </a:rPr>
              <a:t>診断的評価の結果（</a:t>
            </a:r>
            <a:r>
              <a:rPr lang="en-US" altLang="ja-JP">
                <a:latin typeface="HGS創英角ｺﾞｼｯｸUB" panose="020B0900000000000000" pitchFamily="50" charset="-128"/>
                <a:ea typeface="HGS創英角ｺﾞｼｯｸUB" panose="020B0900000000000000" pitchFamily="50" charset="-128"/>
              </a:rPr>
              <a:t>6</a:t>
            </a:r>
            <a:r>
              <a:rPr lang="ja-JP" altLang="en-US">
                <a:latin typeface="HGS創英角ｺﾞｼｯｸUB" panose="020B0900000000000000" pitchFamily="50" charset="-128"/>
                <a:ea typeface="HGS創英角ｺﾞｼｯｸUB" panose="020B0900000000000000" pitchFamily="50" charset="-128"/>
              </a:rPr>
              <a:t>年）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結果①平均値!$J$12</c:f>
              <c:strCache>
                <c:ptCount val="1"/>
                <c:pt idx="0">
                  <c:v>〇〇小学校　〇年〇組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結果①平均値!$K$11:$R$11</c:f>
              <c:strCache>
                <c:ptCount val="8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メタ認知（平均値）</c:v>
                </c:pt>
                <c:pt idx="3">
                  <c:v>自己効力感（技能）</c:v>
                </c:pt>
                <c:pt idx="4">
                  <c:v>自己効力感（受容感）</c:v>
                </c:pt>
                <c:pt idx="5">
                  <c:v>自己効力感（統制感）</c:v>
                </c:pt>
                <c:pt idx="6">
                  <c:v>自己効力感（思考判断表現）</c:v>
                </c:pt>
                <c:pt idx="7">
                  <c:v>自己効力感（平均値）</c:v>
                </c:pt>
              </c:strCache>
            </c:strRef>
          </c:cat>
          <c:val>
            <c:numRef>
              <c:f>結果①平均値!$K$12:$R$12</c:f>
              <c:numCache>
                <c:formatCode>0.00_ </c:formatCode>
                <c:ptCount val="8"/>
                <c:pt idx="0">
                  <c:v>3.3333333333333335</c:v>
                </c:pt>
                <c:pt idx="1">
                  <c:v>3.3000000000000003</c:v>
                </c:pt>
                <c:pt idx="2">
                  <c:v>3.3125</c:v>
                </c:pt>
                <c:pt idx="3">
                  <c:v>3.3333333333333335</c:v>
                </c:pt>
                <c:pt idx="4">
                  <c:v>3.4166666666666665</c:v>
                </c:pt>
                <c:pt idx="5">
                  <c:v>3.3333333333333335</c:v>
                </c:pt>
                <c:pt idx="6">
                  <c:v>3.2666666666666671</c:v>
                </c:pt>
                <c:pt idx="7">
                  <c:v>3.3333333333333335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2E-4B42-A9C8-F8ABCDDD383E}"/>
            </c:ext>
          </c:extLst>
        </c:ser>
        <c:ser>
          <c:idx val="1"/>
          <c:order val="1"/>
          <c:tx>
            <c:strRef>
              <c:f>結果①平均値!$J$13</c:f>
              <c:strCache>
                <c:ptCount val="1"/>
                <c:pt idx="0">
                  <c:v>6年　都内平均得点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結果①平均値!$K$11:$R$11</c:f>
              <c:strCache>
                <c:ptCount val="8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メタ認知（平均値）</c:v>
                </c:pt>
                <c:pt idx="3">
                  <c:v>自己効力感（技能）</c:v>
                </c:pt>
                <c:pt idx="4">
                  <c:v>自己効力感（受容感）</c:v>
                </c:pt>
                <c:pt idx="5">
                  <c:v>自己効力感（統制感）</c:v>
                </c:pt>
                <c:pt idx="6">
                  <c:v>自己効力感（思考判断表現）</c:v>
                </c:pt>
                <c:pt idx="7">
                  <c:v>自己効力感（平均値）</c:v>
                </c:pt>
              </c:strCache>
            </c:strRef>
          </c:cat>
          <c:val>
            <c:numRef>
              <c:f>結果①平均値!$K$13:$R$13</c:f>
              <c:numCache>
                <c:formatCode>0.00_ </c:formatCode>
                <c:ptCount val="8"/>
                <c:pt idx="0">
                  <c:v>3.8044111527257587</c:v>
                </c:pt>
                <c:pt idx="1">
                  <c:v>3.652252865736012</c:v>
                </c:pt>
                <c:pt idx="2">
                  <c:v>3.7059557905559286</c:v>
                </c:pt>
                <c:pt idx="3">
                  <c:v>3.7455680399500633</c:v>
                </c:pt>
                <c:pt idx="4">
                  <c:v>4.0802122347066163</c:v>
                </c:pt>
                <c:pt idx="5">
                  <c:v>4.1826883062838096</c:v>
                </c:pt>
                <c:pt idx="6">
                  <c:v>3.8459425717852711</c:v>
                </c:pt>
                <c:pt idx="7">
                  <c:v>3.9309686421385144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2E-4B42-A9C8-F8ABCDDD3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21451968"/>
        <c:axId val="421441472"/>
      </c:barChart>
      <c:catAx>
        <c:axId val="421451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441472"/>
        <c:crosses val="autoZero"/>
        <c:auto val="1"/>
        <c:lblAlgn val="ctr"/>
        <c:lblOffset val="100"/>
        <c:noMultiLvlLbl val="0"/>
      </c:catAx>
      <c:valAx>
        <c:axId val="42144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1451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都内４年生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結果②評定!$I$3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結果②評定!$J$2:$O$2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結果②評定!$J$3:$O$3</c:f>
              <c:numCache>
                <c:formatCode>General</c:formatCode>
                <c:ptCount val="6"/>
                <c:pt idx="0">
                  <c:v>150</c:v>
                </c:pt>
                <c:pt idx="1">
                  <c:v>174</c:v>
                </c:pt>
                <c:pt idx="2">
                  <c:v>206</c:v>
                </c:pt>
                <c:pt idx="3">
                  <c:v>150</c:v>
                </c:pt>
                <c:pt idx="4">
                  <c:v>327</c:v>
                </c:pt>
                <c:pt idx="5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D-4196-832D-9FF8B99B1C16}"/>
            </c:ext>
          </c:extLst>
        </c:ser>
        <c:ser>
          <c:idx val="1"/>
          <c:order val="1"/>
          <c:tx>
            <c:strRef>
              <c:f>結果②評定!$I$4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結果②評定!$J$2:$O$2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結果②評定!$J$4:$O$4</c:f>
              <c:numCache>
                <c:formatCode>General</c:formatCode>
                <c:ptCount val="6"/>
                <c:pt idx="0">
                  <c:v>97</c:v>
                </c:pt>
                <c:pt idx="1">
                  <c:v>84</c:v>
                </c:pt>
                <c:pt idx="2">
                  <c:v>62</c:v>
                </c:pt>
                <c:pt idx="3">
                  <c:v>109</c:v>
                </c:pt>
                <c:pt idx="4">
                  <c:v>142</c:v>
                </c:pt>
                <c:pt idx="5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0D-4196-832D-9FF8B99B1C16}"/>
            </c:ext>
          </c:extLst>
        </c:ser>
        <c:ser>
          <c:idx val="2"/>
          <c:order val="2"/>
          <c:tx>
            <c:strRef>
              <c:f>結果②評定!$I$5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結果②評定!$J$2:$O$2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結果②評定!$J$5:$O$5</c:f>
              <c:numCache>
                <c:formatCode>General</c:formatCode>
                <c:ptCount val="6"/>
                <c:pt idx="0">
                  <c:v>188</c:v>
                </c:pt>
                <c:pt idx="1">
                  <c:v>177</c:v>
                </c:pt>
                <c:pt idx="2">
                  <c:v>224</c:v>
                </c:pt>
                <c:pt idx="3">
                  <c:v>196</c:v>
                </c:pt>
                <c:pt idx="4">
                  <c:v>111</c:v>
                </c:pt>
                <c:pt idx="5">
                  <c:v>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0D-4196-832D-9FF8B99B1C16}"/>
            </c:ext>
          </c:extLst>
        </c:ser>
        <c:ser>
          <c:idx val="3"/>
          <c:order val="3"/>
          <c:tx>
            <c:strRef>
              <c:f>結果②評定!$I$6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結果②評定!$J$2:$O$2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結果②評定!$J$6:$O$6</c:f>
              <c:numCache>
                <c:formatCode>General</c:formatCode>
                <c:ptCount val="6"/>
                <c:pt idx="0">
                  <c:v>330</c:v>
                </c:pt>
                <c:pt idx="1">
                  <c:v>335</c:v>
                </c:pt>
                <c:pt idx="2">
                  <c:v>289</c:v>
                </c:pt>
                <c:pt idx="3">
                  <c:v>336</c:v>
                </c:pt>
                <c:pt idx="4">
                  <c:v>198</c:v>
                </c:pt>
                <c:pt idx="5">
                  <c:v>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0D-4196-832D-9FF8B99B1C16}"/>
            </c:ext>
          </c:extLst>
        </c:ser>
        <c:ser>
          <c:idx val="4"/>
          <c:order val="4"/>
          <c:tx>
            <c:strRef>
              <c:f>結果②評定!$I$7</c:f>
              <c:strCache>
                <c:ptCount val="1"/>
                <c:pt idx="0">
                  <c:v>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結果②評定!$J$2:$O$2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結果②評定!$J$7:$O$7</c:f>
              <c:numCache>
                <c:formatCode>General</c:formatCode>
                <c:ptCount val="6"/>
                <c:pt idx="0">
                  <c:v>145</c:v>
                </c:pt>
                <c:pt idx="1">
                  <c:v>140</c:v>
                </c:pt>
                <c:pt idx="2">
                  <c:v>129</c:v>
                </c:pt>
                <c:pt idx="3">
                  <c:v>119</c:v>
                </c:pt>
                <c:pt idx="4">
                  <c:v>132</c:v>
                </c:pt>
                <c:pt idx="5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0D-4196-832D-9FF8B99B1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0767488"/>
        <c:axId val="510764536"/>
      </c:barChart>
      <c:catAx>
        <c:axId val="510767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764536"/>
        <c:crosses val="autoZero"/>
        <c:auto val="1"/>
        <c:lblAlgn val="ctr"/>
        <c:lblOffset val="100"/>
        <c:noMultiLvlLbl val="0"/>
      </c:catAx>
      <c:valAx>
        <c:axId val="510764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76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都内５年生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結果②評定!$I$11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結果②評定!$J$10:$O$10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結果②評定!$J$11:$O$11</c:f>
              <c:numCache>
                <c:formatCode>General</c:formatCode>
                <c:ptCount val="6"/>
                <c:pt idx="0">
                  <c:v>102</c:v>
                </c:pt>
                <c:pt idx="1">
                  <c:v>127</c:v>
                </c:pt>
                <c:pt idx="2">
                  <c:v>128</c:v>
                </c:pt>
                <c:pt idx="3">
                  <c:v>122</c:v>
                </c:pt>
                <c:pt idx="4">
                  <c:v>231</c:v>
                </c:pt>
                <c:pt idx="5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05-4EF9-BE12-D934C081B8B7}"/>
            </c:ext>
          </c:extLst>
        </c:ser>
        <c:ser>
          <c:idx val="1"/>
          <c:order val="1"/>
          <c:tx>
            <c:strRef>
              <c:f>結果②評定!$I$12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結果②評定!$J$10:$O$10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結果②評定!$J$12:$O$12</c:f>
              <c:numCache>
                <c:formatCode>General</c:formatCode>
                <c:ptCount val="6"/>
                <c:pt idx="0">
                  <c:v>97</c:v>
                </c:pt>
                <c:pt idx="1">
                  <c:v>53</c:v>
                </c:pt>
                <c:pt idx="2">
                  <c:v>56</c:v>
                </c:pt>
                <c:pt idx="3">
                  <c:v>83</c:v>
                </c:pt>
                <c:pt idx="4">
                  <c:v>116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05-4EF9-BE12-D934C081B8B7}"/>
            </c:ext>
          </c:extLst>
        </c:ser>
        <c:ser>
          <c:idx val="2"/>
          <c:order val="2"/>
          <c:tx>
            <c:strRef>
              <c:f>結果②評定!$I$13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結果②評定!$J$10:$O$10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結果②評定!$J$13:$O$13</c:f>
              <c:numCache>
                <c:formatCode>General</c:formatCode>
                <c:ptCount val="6"/>
                <c:pt idx="0">
                  <c:v>176</c:v>
                </c:pt>
                <c:pt idx="1">
                  <c:v>167</c:v>
                </c:pt>
                <c:pt idx="2">
                  <c:v>162</c:v>
                </c:pt>
                <c:pt idx="3">
                  <c:v>147</c:v>
                </c:pt>
                <c:pt idx="4">
                  <c:v>104</c:v>
                </c:pt>
                <c:pt idx="5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05-4EF9-BE12-D934C081B8B7}"/>
            </c:ext>
          </c:extLst>
        </c:ser>
        <c:ser>
          <c:idx val="3"/>
          <c:order val="3"/>
          <c:tx>
            <c:strRef>
              <c:f>結果②評定!$I$14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結果②評定!$J$10:$O$10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結果②評定!$J$14:$O$14</c:f>
              <c:numCache>
                <c:formatCode>General</c:formatCode>
                <c:ptCount val="6"/>
                <c:pt idx="0">
                  <c:v>254</c:v>
                </c:pt>
                <c:pt idx="1">
                  <c:v>293</c:v>
                </c:pt>
                <c:pt idx="2">
                  <c:v>284</c:v>
                </c:pt>
                <c:pt idx="3">
                  <c:v>299</c:v>
                </c:pt>
                <c:pt idx="4">
                  <c:v>176</c:v>
                </c:pt>
                <c:pt idx="5">
                  <c:v>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05-4EF9-BE12-D934C081B8B7}"/>
            </c:ext>
          </c:extLst>
        </c:ser>
        <c:ser>
          <c:idx val="4"/>
          <c:order val="4"/>
          <c:tx>
            <c:strRef>
              <c:f>結果②評定!$I$15</c:f>
              <c:strCache>
                <c:ptCount val="1"/>
                <c:pt idx="0">
                  <c:v>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結果②評定!$J$10:$O$10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結果②評定!$J$15:$O$15</c:f>
              <c:numCache>
                <c:formatCode>General</c:formatCode>
                <c:ptCount val="6"/>
                <c:pt idx="0">
                  <c:v>110</c:v>
                </c:pt>
                <c:pt idx="1">
                  <c:v>99</c:v>
                </c:pt>
                <c:pt idx="2">
                  <c:v>109</c:v>
                </c:pt>
                <c:pt idx="3">
                  <c:v>88</c:v>
                </c:pt>
                <c:pt idx="4">
                  <c:v>112</c:v>
                </c:pt>
                <c:pt idx="5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05-4EF9-BE12-D934C081B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3292576"/>
        <c:axId val="673286016"/>
      </c:barChart>
      <c:catAx>
        <c:axId val="673292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286016"/>
        <c:crosses val="autoZero"/>
        <c:auto val="1"/>
        <c:lblAlgn val="ctr"/>
        <c:lblOffset val="100"/>
        <c:noMultiLvlLbl val="0"/>
      </c:catAx>
      <c:valAx>
        <c:axId val="67328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29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都内６年生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結果②評定!$I$19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結果②評定!$J$18:$O$18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結果②評定!$J$19:$O$19</c:f>
              <c:numCache>
                <c:formatCode>General</c:formatCode>
                <c:ptCount val="6"/>
                <c:pt idx="0">
                  <c:v>178</c:v>
                </c:pt>
                <c:pt idx="1">
                  <c:v>169</c:v>
                </c:pt>
                <c:pt idx="2">
                  <c:v>168</c:v>
                </c:pt>
                <c:pt idx="3">
                  <c:v>145</c:v>
                </c:pt>
                <c:pt idx="4">
                  <c:v>255</c:v>
                </c:pt>
                <c:pt idx="5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5C-4713-A2A6-DAE1DCE928B1}"/>
            </c:ext>
          </c:extLst>
        </c:ser>
        <c:ser>
          <c:idx val="1"/>
          <c:order val="1"/>
          <c:tx>
            <c:strRef>
              <c:f>結果②評定!$I$20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結果②評定!$J$18:$O$18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結果②評定!$J$20:$O$20</c:f>
              <c:numCache>
                <c:formatCode>General</c:formatCode>
                <c:ptCount val="6"/>
                <c:pt idx="0">
                  <c:v>97</c:v>
                </c:pt>
                <c:pt idx="1">
                  <c:v>68</c:v>
                </c:pt>
                <c:pt idx="2">
                  <c:v>60</c:v>
                </c:pt>
                <c:pt idx="3">
                  <c:v>106</c:v>
                </c:pt>
                <c:pt idx="4">
                  <c:v>131</c:v>
                </c:pt>
                <c:pt idx="5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5C-4713-A2A6-DAE1DCE928B1}"/>
            </c:ext>
          </c:extLst>
        </c:ser>
        <c:ser>
          <c:idx val="2"/>
          <c:order val="2"/>
          <c:tx>
            <c:strRef>
              <c:f>結果②評定!$I$21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結果②評定!$J$18:$O$18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結果②評定!$J$21:$O$21</c:f>
              <c:numCache>
                <c:formatCode>General</c:formatCode>
                <c:ptCount val="6"/>
                <c:pt idx="0">
                  <c:v>201</c:v>
                </c:pt>
                <c:pt idx="1">
                  <c:v>219</c:v>
                </c:pt>
                <c:pt idx="2">
                  <c:v>181</c:v>
                </c:pt>
                <c:pt idx="3">
                  <c:v>187</c:v>
                </c:pt>
                <c:pt idx="4">
                  <c:v>111</c:v>
                </c:pt>
                <c:pt idx="5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5C-4713-A2A6-DAE1DCE928B1}"/>
            </c:ext>
          </c:extLst>
        </c:ser>
        <c:ser>
          <c:idx val="3"/>
          <c:order val="3"/>
          <c:tx>
            <c:strRef>
              <c:f>結果②評定!$I$22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結果②評定!$J$18:$O$18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結果②評定!$J$22:$O$22</c:f>
              <c:numCache>
                <c:formatCode>General</c:formatCode>
                <c:ptCount val="6"/>
                <c:pt idx="0">
                  <c:v>242</c:v>
                </c:pt>
                <c:pt idx="1">
                  <c:v>260</c:v>
                </c:pt>
                <c:pt idx="2">
                  <c:v>292</c:v>
                </c:pt>
                <c:pt idx="3">
                  <c:v>299</c:v>
                </c:pt>
                <c:pt idx="4">
                  <c:v>189</c:v>
                </c:pt>
                <c:pt idx="5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5C-4713-A2A6-DAE1DCE928B1}"/>
            </c:ext>
          </c:extLst>
        </c:ser>
        <c:ser>
          <c:idx val="4"/>
          <c:order val="4"/>
          <c:tx>
            <c:strRef>
              <c:f>結果②評定!$I$23</c:f>
              <c:strCache>
                <c:ptCount val="1"/>
                <c:pt idx="0">
                  <c:v>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結果②評定!$J$18:$O$18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結果②評定!$J$23:$O$23</c:f>
              <c:numCache>
                <c:formatCode>General</c:formatCode>
                <c:ptCount val="6"/>
                <c:pt idx="0">
                  <c:v>83</c:v>
                </c:pt>
                <c:pt idx="1">
                  <c:v>85</c:v>
                </c:pt>
                <c:pt idx="2">
                  <c:v>100</c:v>
                </c:pt>
                <c:pt idx="3">
                  <c:v>64</c:v>
                </c:pt>
                <c:pt idx="4">
                  <c:v>115</c:v>
                </c:pt>
                <c:pt idx="5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5C-4713-A2A6-DAE1DCE92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0769784"/>
        <c:axId val="510768144"/>
      </c:barChart>
      <c:catAx>
        <c:axId val="510769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768144"/>
        <c:crosses val="autoZero"/>
        <c:auto val="1"/>
        <c:lblAlgn val="ctr"/>
        <c:lblOffset val="100"/>
        <c:noMultiLvlLbl val="0"/>
      </c:catAx>
      <c:valAx>
        <c:axId val="51076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0769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診断的評価（４年生）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結果②評定!$B$3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結果②評定!$C$2:$H$2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結果②評定!$C$3:$H$3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34-4E06-852F-E00A0D96A0D4}"/>
            </c:ext>
          </c:extLst>
        </c:ser>
        <c:ser>
          <c:idx val="1"/>
          <c:order val="1"/>
          <c:tx>
            <c:strRef>
              <c:f>結果②評定!$B$4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結果②評定!$C$2:$H$2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結果②評定!$C$4:$H$4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34-4E06-852F-E00A0D96A0D4}"/>
            </c:ext>
          </c:extLst>
        </c:ser>
        <c:ser>
          <c:idx val="2"/>
          <c:order val="2"/>
          <c:tx>
            <c:strRef>
              <c:f>結果②評定!$B$5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結果②評定!$C$2:$H$2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結果②評定!$C$5:$H$5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34-4E06-852F-E00A0D96A0D4}"/>
            </c:ext>
          </c:extLst>
        </c:ser>
        <c:ser>
          <c:idx val="3"/>
          <c:order val="3"/>
          <c:tx>
            <c:strRef>
              <c:f>結果②評定!$B$6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結果②評定!$C$2:$H$2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結果②評定!$C$6:$H$6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34-4E06-852F-E00A0D96A0D4}"/>
            </c:ext>
          </c:extLst>
        </c:ser>
        <c:ser>
          <c:idx val="4"/>
          <c:order val="4"/>
          <c:tx>
            <c:strRef>
              <c:f>結果②評定!$B$7</c:f>
              <c:strCache>
                <c:ptCount val="1"/>
                <c:pt idx="0">
                  <c:v>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結果②評定!$C$2:$H$2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結果②評定!$C$7:$H$7</c:f>
              <c:numCache>
                <c:formatCode>General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34-4E06-852F-E00A0D96A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3301432"/>
        <c:axId val="673299792"/>
      </c:barChart>
      <c:catAx>
        <c:axId val="673301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299792"/>
        <c:crosses val="autoZero"/>
        <c:auto val="1"/>
        <c:lblAlgn val="ctr"/>
        <c:lblOffset val="100"/>
        <c:noMultiLvlLbl val="0"/>
      </c:catAx>
      <c:valAx>
        <c:axId val="673299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301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診断的評価（５年生）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結果②評定!$B$11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結果②評定!$C$10:$H$10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結果②評定!$C$11:$H$11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C5-4A9D-964E-42CBE7BC30A7}"/>
            </c:ext>
          </c:extLst>
        </c:ser>
        <c:ser>
          <c:idx val="1"/>
          <c:order val="1"/>
          <c:tx>
            <c:strRef>
              <c:f>結果②評定!$B$12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結果②評定!$C$10:$H$10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結果②評定!$C$12:$H$12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C5-4A9D-964E-42CBE7BC30A7}"/>
            </c:ext>
          </c:extLst>
        </c:ser>
        <c:ser>
          <c:idx val="2"/>
          <c:order val="2"/>
          <c:tx>
            <c:strRef>
              <c:f>結果②評定!$B$13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結果②評定!$C$10:$H$10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結果②評定!$C$13:$H$13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C5-4A9D-964E-42CBE7BC30A7}"/>
            </c:ext>
          </c:extLst>
        </c:ser>
        <c:ser>
          <c:idx val="3"/>
          <c:order val="3"/>
          <c:tx>
            <c:strRef>
              <c:f>結果②評定!$B$14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結果②評定!$C$10:$H$10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結果②評定!$C$14:$H$14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C5-4A9D-964E-42CBE7BC30A7}"/>
            </c:ext>
          </c:extLst>
        </c:ser>
        <c:ser>
          <c:idx val="4"/>
          <c:order val="4"/>
          <c:tx>
            <c:strRef>
              <c:f>結果②評定!$B$15</c:f>
              <c:strCache>
                <c:ptCount val="1"/>
                <c:pt idx="0">
                  <c:v>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結果②評定!$C$10:$H$10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結果②評定!$C$15:$H$15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C5-4A9D-964E-42CBE7BC3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9100112"/>
        <c:axId val="779101096"/>
      </c:barChart>
      <c:catAx>
        <c:axId val="779100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9101096"/>
        <c:crosses val="autoZero"/>
        <c:auto val="1"/>
        <c:lblAlgn val="ctr"/>
        <c:lblOffset val="100"/>
        <c:noMultiLvlLbl val="0"/>
      </c:catAx>
      <c:valAx>
        <c:axId val="779101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9100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診断的評価（６年生）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結果②評定!$B$19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結果②評定!$C$18:$H$18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結果②評定!$C$19:$H$19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5-4ED6-B237-589FD3A3EDB4}"/>
            </c:ext>
          </c:extLst>
        </c:ser>
        <c:ser>
          <c:idx val="1"/>
          <c:order val="1"/>
          <c:tx>
            <c:strRef>
              <c:f>結果②評定!$B$20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結果②評定!$C$18:$H$18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結果②評定!$C$20:$H$20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95-4ED6-B237-589FD3A3EDB4}"/>
            </c:ext>
          </c:extLst>
        </c:ser>
        <c:ser>
          <c:idx val="2"/>
          <c:order val="2"/>
          <c:tx>
            <c:strRef>
              <c:f>結果②評定!$B$21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結果②評定!$C$18:$H$18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結果②評定!$C$21:$H$21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95-4ED6-B237-589FD3A3EDB4}"/>
            </c:ext>
          </c:extLst>
        </c:ser>
        <c:ser>
          <c:idx val="3"/>
          <c:order val="3"/>
          <c:tx>
            <c:strRef>
              <c:f>結果②評定!$B$22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結果②評定!$C$18:$H$18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結果②評定!$C$22:$H$22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95-4ED6-B237-589FD3A3EDB4}"/>
            </c:ext>
          </c:extLst>
        </c:ser>
        <c:ser>
          <c:idx val="4"/>
          <c:order val="4"/>
          <c:tx>
            <c:strRef>
              <c:f>結果②評定!$B$23</c:f>
              <c:strCache>
                <c:ptCount val="1"/>
                <c:pt idx="0">
                  <c:v>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結果②評定!$C$18:$H$18</c:f>
              <c:strCache>
                <c:ptCount val="6"/>
                <c:pt idx="0">
                  <c:v>メタ認知（技能）</c:v>
                </c:pt>
                <c:pt idx="1">
                  <c:v>メタ認知（課題解決）</c:v>
                </c:pt>
                <c:pt idx="2">
                  <c:v>自己効力感（技能）</c:v>
                </c:pt>
                <c:pt idx="3">
                  <c:v>自己効力感（受容感）</c:v>
                </c:pt>
                <c:pt idx="4">
                  <c:v>自己効力感（統制感）</c:v>
                </c:pt>
                <c:pt idx="5">
                  <c:v>自己効力感（思考判断表現）</c:v>
                </c:pt>
              </c:strCache>
            </c:strRef>
          </c:cat>
          <c:val>
            <c:numRef>
              <c:f>結果②評定!$C$23:$H$23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95-4ED6-B237-589FD3A3E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9106344"/>
        <c:axId val="779103720"/>
      </c:barChart>
      <c:catAx>
        <c:axId val="779106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9103720"/>
        <c:crosses val="autoZero"/>
        <c:auto val="1"/>
        <c:lblAlgn val="ctr"/>
        <c:lblOffset val="100"/>
        <c:noMultiLvlLbl val="0"/>
      </c:catAx>
      <c:valAx>
        <c:axId val="779103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9106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jpeg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2</xdr:row>
      <xdr:rowOff>13854</xdr:rowOff>
    </xdr:from>
    <xdr:to>
      <xdr:col>33</xdr:col>
      <xdr:colOff>235528</xdr:colOff>
      <xdr:row>41</xdr:row>
      <xdr:rowOff>221672</xdr:rowOff>
    </xdr:to>
    <xdr:sp macro="" textlink="">
      <xdr:nvSpPr>
        <xdr:cNvPr id="2" name="角丸四角形 1"/>
        <xdr:cNvSpPr/>
      </xdr:nvSpPr>
      <xdr:spPr>
        <a:xfrm>
          <a:off x="2632365" y="2715490"/>
          <a:ext cx="8395854" cy="9933709"/>
        </a:xfrm>
        <a:prstGeom prst="roundRect">
          <a:avLst>
            <a:gd name="adj" fmla="val 1787"/>
          </a:avLst>
        </a:prstGeom>
        <a:noFill/>
        <a:ln w="107950">
          <a:solidFill>
            <a:srgbClr val="FF66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130924</xdr:colOff>
      <xdr:row>0</xdr:row>
      <xdr:rowOff>138547</xdr:rowOff>
    </xdr:from>
    <xdr:to>
      <xdr:col>48</xdr:col>
      <xdr:colOff>360218</xdr:colOff>
      <xdr:row>1</xdr:row>
      <xdr:rowOff>1995055</xdr:rowOff>
    </xdr:to>
    <xdr:sp macro="" textlink="">
      <xdr:nvSpPr>
        <xdr:cNvPr id="3" name="角丸四角形吹き出し 2"/>
        <xdr:cNvSpPr/>
      </xdr:nvSpPr>
      <xdr:spPr>
        <a:xfrm>
          <a:off x="10923615" y="138547"/>
          <a:ext cx="6533112" cy="2092035"/>
        </a:xfrm>
        <a:prstGeom prst="wedgeRoundRectCallout">
          <a:avLst>
            <a:gd name="adj1" fmla="val -44738"/>
            <a:gd name="adj2" fmla="val 72699"/>
            <a:gd name="adj3" fmla="val 16667"/>
          </a:avLst>
        </a:prstGeom>
        <a:solidFill>
          <a:srgbClr val="FF66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36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STEP2</a:t>
          </a:r>
        </a:p>
        <a:p>
          <a:pPr algn="l"/>
          <a:r>
            <a:rPr kumimoji="1" lang="ja-JP" altLang="en-US" sz="36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学年に応じてタブを選択し、</a:t>
          </a:r>
          <a:endParaRPr kumimoji="1" lang="en-US" altLang="ja-JP" sz="3600">
            <a:solidFill>
              <a:srgbClr val="FFFF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pPr algn="l"/>
          <a:r>
            <a:rPr kumimoji="1" lang="ja-JP" altLang="en-US" sz="36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枠内の数値を入力</a:t>
          </a:r>
        </a:p>
      </xdr:txBody>
    </xdr:sp>
    <xdr:clientData/>
  </xdr:twoCellAnchor>
  <xdr:twoCellAnchor>
    <xdr:from>
      <xdr:col>1</xdr:col>
      <xdr:colOff>1253142</xdr:colOff>
      <xdr:row>0</xdr:row>
      <xdr:rowOff>166256</xdr:rowOff>
    </xdr:from>
    <xdr:to>
      <xdr:col>18</xdr:col>
      <xdr:colOff>249382</xdr:colOff>
      <xdr:row>1</xdr:row>
      <xdr:rowOff>1995055</xdr:rowOff>
    </xdr:to>
    <xdr:sp macro="" textlink="">
      <xdr:nvSpPr>
        <xdr:cNvPr id="4" name="角丸四角形吹き出し 3"/>
        <xdr:cNvSpPr/>
      </xdr:nvSpPr>
      <xdr:spPr>
        <a:xfrm>
          <a:off x="1613360" y="166256"/>
          <a:ext cx="5480167" cy="2064326"/>
        </a:xfrm>
        <a:prstGeom prst="wedgeRoundRectCallout">
          <a:avLst>
            <a:gd name="adj1" fmla="val -44738"/>
            <a:gd name="adj2" fmla="val 72699"/>
            <a:gd name="adj3" fmla="val 16667"/>
          </a:avLst>
        </a:prstGeom>
        <a:solidFill>
          <a:srgbClr val="FF66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36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STEP1</a:t>
          </a:r>
        </a:p>
        <a:p>
          <a:pPr algn="l"/>
          <a:r>
            <a:rPr kumimoji="1" lang="ja-JP" altLang="en-US" sz="36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名簿タブに児童名を入力</a:t>
          </a:r>
          <a:endParaRPr kumimoji="1" lang="en-US" altLang="ja-JP" sz="3600">
            <a:solidFill>
              <a:srgbClr val="FFFF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pPr algn="ctr"/>
          <a:r>
            <a:rPr kumimoji="1" lang="en-US" altLang="ja-JP" sz="28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(</a:t>
          </a:r>
          <a:r>
            <a:rPr kumimoji="1" lang="ja-JP" altLang="en-US" sz="28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入力なしでも集計可</a:t>
          </a:r>
          <a:r>
            <a:rPr kumimoji="1" lang="en-US" altLang="ja-JP" sz="28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)</a:t>
          </a:r>
          <a:endParaRPr kumimoji="1" lang="ja-JP" altLang="en-US" sz="2800">
            <a:solidFill>
              <a:srgbClr val="FFFF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35</xdr:col>
      <xdr:colOff>166255</xdr:colOff>
      <xdr:row>20</xdr:row>
      <xdr:rowOff>221673</xdr:rowOff>
    </xdr:from>
    <xdr:to>
      <xdr:col>46</xdr:col>
      <xdr:colOff>13856</xdr:colOff>
      <xdr:row>28</xdr:row>
      <xdr:rowOff>192332</xdr:rowOff>
    </xdr:to>
    <xdr:sp macro="" textlink="">
      <xdr:nvSpPr>
        <xdr:cNvPr id="5" name="角丸四角形吹き出し 4"/>
        <xdr:cNvSpPr/>
      </xdr:nvSpPr>
      <xdr:spPr>
        <a:xfrm>
          <a:off x="11485419" y="7412182"/>
          <a:ext cx="4710546" cy="1965714"/>
        </a:xfrm>
        <a:prstGeom prst="wedgeRoundRectCallout">
          <a:avLst>
            <a:gd name="adj1" fmla="val -44738"/>
            <a:gd name="adj2" fmla="val 72699"/>
            <a:gd name="adj3" fmla="val 16667"/>
          </a:avLst>
        </a:prstGeom>
        <a:solidFill>
          <a:srgbClr val="FF66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36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STEP3</a:t>
          </a:r>
        </a:p>
        <a:p>
          <a:pPr algn="l"/>
          <a:r>
            <a:rPr kumimoji="1" lang="ja-JP" altLang="en-US" sz="36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結果タブで実態把握</a:t>
          </a:r>
          <a:endParaRPr kumimoji="1" lang="en-US" altLang="ja-JP" sz="3600">
            <a:solidFill>
              <a:srgbClr val="FFFF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  <a:p>
          <a:pPr algn="l"/>
          <a:endParaRPr kumimoji="1" lang="ja-JP" altLang="en-US" sz="3600">
            <a:solidFill>
              <a:srgbClr val="FFFF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  <xdr:twoCellAnchor>
    <xdr:from>
      <xdr:col>39</xdr:col>
      <xdr:colOff>415636</xdr:colOff>
      <xdr:row>3</xdr:row>
      <xdr:rowOff>221673</xdr:rowOff>
    </xdr:from>
    <xdr:to>
      <xdr:col>51</xdr:col>
      <xdr:colOff>554182</xdr:colOff>
      <xdr:row>9</xdr:row>
      <xdr:rowOff>26078</xdr:rowOff>
    </xdr:to>
    <xdr:sp macro="" textlink="">
      <xdr:nvSpPr>
        <xdr:cNvPr id="7" name="角丸四角形吹き出し 6"/>
        <xdr:cNvSpPr/>
      </xdr:nvSpPr>
      <xdr:spPr>
        <a:xfrm>
          <a:off x="13466618" y="3172691"/>
          <a:ext cx="5763491" cy="1300696"/>
        </a:xfrm>
        <a:prstGeom prst="wedgeRoundRectCallout">
          <a:avLst>
            <a:gd name="adj1" fmla="val 2858"/>
            <a:gd name="adj2" fmla="val 94002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800">
              <a:solidFill>
                <a:srgbClr val="00206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入力の必要がないセルはロックしてあります。（保護解除も可）</a:t>
          </a:r>
          <a:endParaRPr kumimoji="1" lang="ja-JP" altLang="en-US" sz="2800">
            <a:solidFill>
              <a:srgbClr val="FFFF00"/>
            </a:solidFill>
            <a:latin typeface="HG創英角ｺﾞｼｯｸUB" panose="020B0909000000000000" pitchFamily="49" charset="-128"/>
            <a:ea typeface="HG創英角ｺﾞｼｯｸUB" panose="020B0909000000000000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89647</xdr:colOff>
      <xdr:row>32</xdr:row>
      <xdr:rowOff>188259</xdr:rowOff>
    </xdr:from>
    <xdr:to>
      <xdr:col>3</xdr:col>
      <xdr:colOff>0</xdr:colOff>
      <xdr:row>38</xdr:row>
      <xdr:rowOff>197223</xdr:rowOff>
    </xdr:to>
    <xdr:sp macro="" textlink="">
      <xdr:nvSpPr>
        <xdr:cNvPr id="3" name="角丸四角形吹き出し 2"/>
        <xdr:cNvSpPr/>
      </xdr:nvSpPr>
      <xdr:spPr>
        <a:xfrm>
          <a:off x="1882588" y="7646894"/>
          <a:ext cx="1398494" cy="1407458"/>
        </a:xfrm>
        <a:prstGeom prst="wedgeRoundRectCallout">
          <a:avLst>
            <a:gd name="adj1" fmla="val -73466"/>
            <a:gd name="adj2" fmla="val -29179"/>
            <a:gd name="adj3" fmla="val 16667"/>
          </a:avLst>
        </a:prstGeom>
        <a:solidFill>
          <a:srgbClr val="FF66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学級の人数が</a:t>
          </a:r>
          <a:r>
            <a:rPr kumimoji="1" lang="en-US" altLang="ja-JP" sz="14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40</a:t>
          </a:r>
          <a:r>
            <a:rPr kumimoji="1" lang="ja-JP" altLang="en-US" sz="14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人に満たない場合は、何も入力しないでください。</a:t>
          </a:r>
        </a:p>
      </xdr:txBody>
    </xdr:sp>
    <xdr:clientData/>
  </xdr:twoCellAnchor>
  <xdr:twoCellAnchor>
    <xdr:from>
      <xdr:col>2</xdr:col>
      <xdr:colOff>89647</xdr:colOff>
      <xdr:row>16</xdr:row>
      <xdr:rowOff>188258</xdr:rowOff>
    </xdr:from>
    <xdr:to>
      <xdr:col>3</xdr:col>
      <xdr:colOff>0</xdr:colOff>
      <xdr:row>27</xdr:row>
      <xdr:rowOff>0</xdr:rowOff>
    </xdr:to>
    <xdr:sp macro="" textlink="">
      <xdr:nvSpPr>
        <xdr:cNvPr id="4" name="角丸四角形吹き出し 3"/>
        <xdr:cNvSpPr/>
      </xdr:nvSpPr>
      <xdr:spPr>
        <a:xfrm>
          <a:off x="1882588" y="3917576"/>
          <a:ext cx="1398494" cy="2375648"/>
        </a:xfrm>
        <a:prstGeom prst="wedgeRoundRectCallout">
          <a:avLst>
            <a:gd name="adj1" fmla="val -73466"/>
            <a:gd name="adj2" fmla="val -29179"/>
            <a:gd name="adj3" fmla="val 16667"/>
          </a:avLst>
        </a:prstGeom>
        <a:solidFill>
          <a:srgbClr val="FF66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欠席者や未回答者がいる場合は、一時的に名前を消してください。（正しく計算が行われなくなってしまいます。）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350438</xdr:colOff>
      <xdr:row>1</xdr:row>
      <xdr:rowOff>251011</xdr:rowOff>
    </xdr:from>
    <xdr:to>
      <xdr:col>7</xdr:col>
      <xdr:colOff>510988</xdr:colOff>
      <xdr:row>2</xdr:row>
      <xdr:rowOff>2759498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348751</xdr:colOff>
      <xdr:row>3</xdr:row>
      <xdr:rowOff>44706</xdr:rowOff>
    </xdr:from>
    <xdr:to>
      <xdr:col>7</xdr:col>
      <xdr:colOff>496261</xdr:colOff>
      <xdr:row>6</xdr:row>
      <xdr:rowOff>2198914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341938</xdr:colOff>
      <xdr:row>6</xdr:row>
      <xdr:rowOff>2323429</xdr:rowOff>
    </xdr:from>
    <xdr:to>
      <xdr:col>7</xdr:col>
      <xdr:colOff>503305</xdr:colOff>
      <xdr:row>10</xdr:row>
      <xdr:rowOff>1981841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87085</xdr:colOff>
      <xdr:row>1</xdr:row>
      <xdr:rowOff>326571</xdr:rowOff>
    </xdr:from>
    <xdr:to>
      <xdr:col>9</xdr:col>
      <xdr:colOff>1469572</xdr:colOff>
      <xdr:row>2</xdr:row>
      <xdr:rowOff>598713</xdr:rowOff>
    </xdr:to>
    <xdr:sp macro="" textlink="">
      <xdr:nvSpPr>
        <xdr:cNvPr id="6" name="角丸四角形吹き出し 5"/>
        <xdr:cNvSpPr/>
      </xdr:nvSpPr>
      <xdr:spPr>
        <a:xfrm>
          <a:off x="4615542" y="555171"/>
          <a:ext cx="1948544" cy="653142"/>
        </a:xfrm>
        <a:prstGeom prst="wedgeRoundRectCallout">
          <a:avLst>
            <a:gd name="adj1" fmla="val -62343"/>
            <a:gd name="adj2" fmla="val -8895"/>
            <a:gd name="adj3" fmla="val 16667"/>
          </a:avLst>
        </a:prstGeom>
        <a:solidFill>
          <a:srgbClr val="FF669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FF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当該学年のグラフのみご活用ください。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439270</xdr:colOff>
      <xdr:row>1</xdr:row>
      <xdr:rowOff>313765</xdr:rowOff>
    </xdr:from>
    <xdr:to>
      <xdr:col>15</xdr:col>
      <xdr:colOff>5011270</xdr:colOff>
      <xdr:row>5</xdr:row>
      <xdr:rowOff>152400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582706</xdr:colOff>
      <xdr:row>9</xdr:row>
      <xdr:rowOff>313765</xdr:rowOff>
    </xdr:from>
    <xdr:to>
      <xdr:col>15</xdr:col>
      <xdr:colOff>5154706</xdr:colOff>
      <xdr:row>13</xdr:row>
      <xdr:rowOff>152400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519952</xdr:colOff>
      <xdr:row>17</xdr:row>
      <xdr:rowOff>537881</xdr:rowOff>
    </xdr:from>
    <xdr:to>
      <xdr:col>15</xdr:col>
      <xdr:colOff>5091952</xdr:colOff>
      <xdr:row>22</xdr:row>
      <xdr:rowOff>143434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170330</xdr:colOff>
      <xdr:row>1</xdr:row>
      <xdr:rowOff>286870</xdr:rowOff>
    </xdr:from>
    <xdr:to>
      <xdr:col>0</xdr:col>
      <xdr:colOff>4742329</xdr:colOff>
      <xdr:row>5</xdr:row>
      <xdr:rowOff>125505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242047</xdr:colOff>
      <xdr:row>9</xdr:row>
      <xdr:rowOff>385483</xdr:rowOff>
    </xdr:from>
    <xdr:to>
      <xdr:col>0</xdr:col>
      <xdr:colOff>4814047</xdr:colOff>
      <xdr:row>13</xdr:row>
      <xdr:rowOff>224118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62753</xdr:colOff>
      <xdr:row>17</xdr:row>
      <xdr:rowOff>340658</xdr:rowOff>
    </xdr:from>
    <xdr:to>
      <xdr:col>0</xdr:col>
      <xdr:colOff>4634753</xdr:colOff>
      <xdr:row>21</xdr:row>
      <xdr:rowOff>179294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8</xdr:row>
      <xdr:rowOff>106680</xdr:rowOff>
    </xdr:from>
    <xdr:to>
      <xdr:col>3</xdr:col>
      <xdr:colOff>472440</xdr:colOff>
      <xdr:row>19</xdr:row>
      <xdr:rowOff>121920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548640</xdr:colOff>
      <xdr:row>8</xdr:row>
      <xdr:rowOff>99060</xdr:rowOff>
    </xdr:from>
    <xdr:to>
      <xdr:col>7</xdr:col>
      <xdr:colOff>0</xdr:colOff>
      <xdr:row>19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30480</xdr:colOff>
      <xdr:row>8</xdr:row>
      <xdr:rowOff>91440</xdr:rowOff>
    </xdr:from>
    <xdr:to>
      <xdr:col>9</xdr:col>
      <xdr:colOff>182880</xdr:colOff>
      <xdr:row>19</xdr:row>
      <xdr:rowOff>114300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2294710</xdr:colOff>
      <xdr:row>0</xdr:row>
      <xdr:rowOff>174172</xdr:rowOff>
    </xdr:from>
    <xdr:to>
      <xdr:col>3</xdr:col>
      <xdr:colOff>608513</xdr:colOff>
      <xdr:row>0</xdr:row>
      <xdr:rowOff>3039292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4710" y="174172"/>
          <a:ext cx="4148546" cy="2865120"/>
        </a:xfrm>
        <a:prstGeom prst="rect">
          <a:avLst/>
        </a:prstGeom>
      </xdr:spPr>
    </xdr:pic>
    <xdr:clientData/>
  </xdr:twoCellAnchor>
  <xdr:twoCellAnchor>
    <xdr:from>
      <xdr:col>0</xdr:col>
      <xdr:colOff>111034</xdr:colOff>
      <xdr:row>1</xdr:row>
      <xdr:rowOff>173083</xdr:rowOff>
    </xdr:from>
    <xdr:to>
      <xdr:col>0</xdr:col>
      <xdr:colOff>4299857</xdr:colOff>
      <xdr:row>1</xdr:row>
      <xdr:rowOff>2921172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4441371</xdr:colOff>
      <xdr:row>1</xdr:row>
      <xdr:rowOff>199209</xdr:rowOff>
    </xdr:from>
    <xdr:to>
      <xdr:col>7</xdr:col>
      <xdr:colOff>32656</xdr:colOff>
      <xdr:row>1</xdr:row>
      <xdr:rowOff>2947298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10885</xdr:colOff>
      <xdr:row>2</xdr:row>
      <xdr:rowOff>3047999</xdr:rowOff>
    </xdr:from>
    <xdr:to>
      <xdr:col>1</xdr:col>
      <xdr:colOff>522514</xdr:colOff>
      <xdr:row>13</xdr:row>
      <xdr:rowOff>0</xdr:rowOff>
    </xdr:to>
    <xdr:sp macro="" textlink="">
      <xdr:nvSpPr>
        <xdr:cNvPr id="9" name="メモ 8"/>
        <xdr:cNvSpPr/>
      </xdr:nvSpPr>
      <xdr:spPr>
        <a:xfrm>
          <a:off x="10885" y="9307285"/>
          <a:ext cx="4996543" cy="2906486"/>
        </a:xfrm>
        <a:prstGeom prst="foldedCorner">
          <a:avLst>
            <a:gd name="adj" fmla="val 6150"/>
          </a:avLst>
        </a:prstGeom>
        <a:solidFill>
          <a:schemeClr val="accent4">
            <a:lumMod val="20000"/>
            <a:lumOff val="80000"/>
          </a:schemeClr>
        </a:solidFill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 b="1" u="sng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自己効力感が低い場合</a:t>
          </a:r>
          <a:r>
            <a:rPr kumimoji="1" lang="en-US" altLang="ja-JP" sz="14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/>
          </a:r>
          <a:br>
            <a:rPr kumimoji="1" lang="en-US" altLang="ja-JP" sz="14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</a:br>
          <a:r>
            <a:rPr kumimoji="1" lang="ja-JP" altLang="en-US" sz="14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ja-JP" altLang="en-US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単元前半は学習の重点を態度面に設定し、以下のことを意識して、指導するとよいでしょう。</a:t>
          </a:r>
          <a:r>
            <a:rPr kumimoji="1" lang="en-US" altLang="ja-JP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/>
          </a:r>
          <a:br>
            <a:rPr kumimoji="1" lang="en-US" altLang="ja-JP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</a:br>
          <a:r>
            <a:rPr kumimoji="1" lang="ja-JP" altLang="en-US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・「</a:t>
          </a:r>
          <a:r>
            <a:rPr kumimoji="1" lang="ja-JP" altLang="ja-JP" sz="1500">
              <a:solidFill>
                <a:schemeClr val="tx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相手や苦手な人も含めた全員が楽しむこと</a:t>
          </a:r>
          <a:r>
            <a:rPr kumimoji="1" lang="ja-JP" altLang="en-US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」を学級全体のめあてとする。</a:t>
          </a:r>
          <a:r>
            <a:rPr kumimoji="1" lang="en-US" altLang="ja-JP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/>
          </a:r>
          <a:br>
            <a:rPr kumimoji="1" lang="en-US" altLang="ja-JP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</a:br>
          <a:r>
            <a:rPr kumimoji="1" lang="ja-JP" altLang="en-US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・学習規律を守ることが、「楽しさ」につながることを意識付ける。</a:t>
          </a:r>
          <a:endParaRPr kumimoji="1" lang="en-US" altLang="ja-JP" sz="1500">
            <a:solidFill>
              <a:schemeClr val="tx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ja-JP" sz="1500">
              <a:solidFill>
                <a:schemeClr val="tx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・簡単なルールにし、まずはゲームが成立するようにする。</a:t>
          </a:r>
          <a:r>
            <a:rPr kumimoji="1" lang="en-US" altLang="ja-JP" sz="1500">
              <a:solidFill>
                <a:schemeClr val="tx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/>
          </a:r>
          <a:br>
            <a:rPr kumimoji="1" lang="en-US" altLang="ja-JP" sz="1500">
              <a:solidFill>
                <a:schemeClr val="tx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</a:br>
          <a:r>
            <a:rPr kumimoji="1" lang="ja-JP" altLang="en-US" sz="1500">
              <a:solidFill>
                <a:schemeClr val="tx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・称賛や価値付けの言葉掛けを意識的に行う。</a:t>
          </a:r>
          <a:endParaRPr lang="ja-JP" altLang="ja-JP" sz="1500">
            <a:solidFill>
              <a:schemeClr val="tx1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endParaRPr kumimoji="1" lang="ja-JP" altLang="en-US" sz="1400">
            <a:solidFill>
              <a:schemeClr val="tx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</xdr:col>
      <xdr:colOff>631370</xdr:colOff>
      <xdr:row>2</xdr:row>
      <xdr:rowOff>3048000</xdr:rowOff>
    </xdr:from>
    <xdr:to>
      <xdr:col>9</xdr:col>
      <xdr:colOff>228598</xdr:colOff>
      <xdr:row>12</xdr:row>
      <xdr:rowOff>756773</xdr:rowOff>
    </xdr:to>
    <xdr:sp macro="" textlink="">
      <xdr:nvSpPr>
        <xdr:cNvPr id="10" name="メモ 9"/>
        <xdr:cNvSpPr/>
      </xdr:nvSpPr>
      <xdr:spPr>
        <a:xfrm>
          <a:off x="5116284" y="9307286"/>
          <a:ext cx="4996543" cy="2901258"/>
        </a:xfrm>
        <a:prstGeom prst="foldedCorner">
          <a:avLst>
            <a:gd name="adj" fmla="val 5816"/>
          </a:avLst>
        </a:prstGeom>
        <a:solidFill>
          <a:schemeClr val="accent4">
            <a:lumMod val="20000"/>
            <a:lumOff val="80000"/>
          </a:schemeClr>
        </a:solidFill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 b="1" u="sng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自己効力感が高い場合</a:t>
          </a:r>
          <a:r>
            <a:rPr kumimoji="1" lang="en-US" altLang="ja-JP" sz="14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/>
          </a:r>
          <a:br>
            <a:rPr kumimoji="1" lang="en-US" altLang="ja-JP" sz="14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</a:br>
          <a:r>
            <a:rPr kumimoji="1" lang="ja-JP" altLang="en-US" sz="14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kumimoji="1" lang="ja-JP" altLang="en-US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単元前半から、学級全体が「学び」に向かう意欲的な姿が予想されます。単元前半からボール運動系領域の学習の本質である、「集団対集団の攻防」に焦点を当てることができます。ボール操作やボールを持っていないときの動き、チームの特徴に合わせた作戦など、技能面や思考面の課題を解決できるよう促すとよいでしょう。</a:t>
          </a:r>
          <a:r>
            <a:rPr kumimoji="1" lang="en-US" altLang="ja-JP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/>
          </a:r>
          <a:br>
            <a:rPr kumimoji="1" lang="en-US" altLang="ja-JP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</a:br>
          <a:r>
            <a:rPr kumimoji="1" lang="ja-JP" altLang="en-US" sz="15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そのためには「どこに動いたらいいかな？」「今のパスは仲間にとって捕りやすい？」など気付きを促す発問を行うことが大切です。</a:t>
          </a:r>
          <a:endParaRPr kumimoji="1" lang="en-US" altLang="ja-JP" sz="1500">
            <a:solidFill>
              <a:schemeClr val="tx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9</xdr:col>
      <xdr:colOff>326569</xdr:colOff>
      <xdr:row>2</xdr:row>
      <xdr:rowOff>3037114</xdr:rowOff>
    </xdr:from>
    <xdr:to>
      <xdr:col>17</xdr:col>
      <xdr:colOff>435428</xdr:colOff>
      <xdr:row>12</xdr:row>
      <xdr:rowOff>756343</xdr:rowOff>
    </xdr:to>
    <xdr:sp macro="" textlink="">
      <xdr:nvSpPr>
        <xdr:cNvPr id="11" name="メモ 10"/>
        <xdr:cNvSpPr/>
      </xdr:nvSpPr>
      <xdr:spPr>
        <a:xfrm>
          <a:off x="10210798" y="9296400"/>
          <a:ext cx="5508173" cy="2911714"/>
        </a:xfrm>
        <a:prstGeom prst="foldedCorner">
          <a:avLst>
            <a:gd name="adj" fmla="val 5816"/>
          </a:avLst>
        </a:prstGeom>
        <a:solidFill>
          <a:schemeClr val="accent4">
            <a:lumMod val="20000"/>
            <a:lumOff val="80000"/>
          </a:schemeClr>
        </a:solidFill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 b="1" u="sng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メタ認知について</a:t>
          </a:r>
          <a:r>
            <a:rPr kumimoji="1" lang="en-US" altLang="ja-JP" sz="14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/>
          </a:r>
          <a:br>
            <a:rPr kumimoji="1" lang="en-US" altLang="ja-JP" sz="14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</a:br>
          <a:r>
            <a:rPr kumimoji="1" lang="ja-JP" altLang="en-US" sz="14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自己効力感との相関して高まることが明らかになっているので、まずは自己効力感を高める指導を意識することが大切です。そして自分や仲間の学習状況を意識させる言葉掛けを行うことで、自ら学びを調整する児童を育むことができると考えます。</a:t>
          </a:r>
          <a:endParaRPr kumimoji="1" lang="en-US" altLang="ja-JP" sz="1400">
            <a:solidFill>
              <a:schemeClr val="tx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「どのようなことでチームに貢献できるか」という視点から、特に苦手意識が強い児童には「あなたにも必ず貢献できることがある」というメッセージを伝えることが大切です。また、ボール操作が得意な児童が、苦手意識のある児童に配慮したプレイを価値付け、「貢献感」を味わえるように「演出」することも教師の指導技術だと考えています。</a:t>
          </a:r>
          <a:endParaRPr kumimoji="1" lang="en-US" altLang="ja-JP" sz="1500">
            <a:solidFill>
              <a:schemeClr val="tx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0</xdr:col>
      <xdr:colOff>1023257</xdr:colOff>
      <xdr:row>2</xdr:row>
      <xdr:rowOff>206829</xdr:rowOff>
    </xdr:from>
    <xdr:to>
      <xdr:col>0</xdr:col>
      <xdr:colOff>3720737</xdr:colOff>
      <xdr:row>2</xdr:row>
      <xdr:rowOff>2736669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945;&#21729;&#30740;&#31350;&#29983;/&#20196;&#21644;&#65300;&#24180;&#24230;/01_&#9733;&#20196;&#21644;&#65300;&#24180;&#24230;&#25945;&#21729;&#30740;&#31350;&#29983;&#20491;&#20154;&#12501;&#12457;&#12523;&#12480;&#9733;/6_&#26862;&#23665;&#38596;&#27193;/01_&#12459;&#12522;&#12461;&#12517;&#12521;&#12512;&#38283;&#30330;&#30740;&#31350;/02_&#35519;&#26619;&#30740;&#31350;&#12289;&#23455;&#24907;&#35519;&#26619;/04_&#26908;&#35388;&#25480;&#26989;&#23455;&#24907;&#35519;&#26619;/&#65312;&#25104;&#26524;&#29289;&#9314;&#9733;&#24515;&#29702;&#23610;&#24230;&#33258;&#21205;&#35336;&#31639;&#12471;&#12540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使い方】"/>
      <sheetName val="名簿"/>
      <sheetName val="４年生はこちら"/>
      <sheetName val="５年生はこちら"/>
      <sheetName val="６年生はこちら"/>
      <sheetName val="結果①平均値"/>
      <sheetName val="結果②評定"/>
      <sheetName val="結果の見方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 t="str">
            <v>メタ認知（技能）</v>
          </cell>
          <cell r="D10" t="str">
            <v>メタ認知（課題解決）</v>
          </cell>
          <cell r="E10" t="str">
            <v>自己効力感（技能）</v>
          </cell>
          <cell r="F10" t="str">
            <v>自己効力感（受容感）</v>
          </cell>
          <cell r="G10" t="str">
            <v>自己効力感（統制感）</v>
          </cell>
          <cell r="H10" t="str">
            <v>自己効力感（思考判断表現）</v>
          </cell>
          <cell r="J10" t="str">
            <v>メタ認知（技能）</v>
          </cell>
          <cell r="K10" t="str">
            <v>メタ認知（課題解決）</v>
          </cell>
          <cell r="L10" t="str">
            <v>自己効力感（技能）</v>
          </cell>
          <cell r="M10" t="str">
            <v>自己効力感（受容感）</v>
          </cell>
          <cell r="N10" t="str">
            <v>自己効力感（統制感）</v>
          </cell>
          <cell r="O10" t="str">
            <v>自己効力感（思考判断表現）</v>
          </cell>
        </row>
        <row r="11">
          <cell r="B11" t="str">
            <v>A</v>
          </cell>
          <cell r="C11">
            <v>2</v>
          </cell>
          <cell r="D11">
            <v>1</v>
          </cell>
          <cell r="E11">
            <v>0</v>
          </cell>
          <cell r="F11">
            <v>6</v>
          </cell>
          <cell r="G11">
            <v>10</v>
          </cell>
          <cell r="H11">
            <v>3</v>
          </cell>
          <cell r="I11" t="str">
            <v>A</v>
          </cell>
          <cell r="J11">
            <v>102</v>
          </cell>
          <cell r="K11">
            <v>127</v>
          </cell>
          <cell r="L11">
            <v>128</v>
          </cell>
          <cell r="M11">
            <v>122</v>
          </cell>
          <cell r="N11">
            <v>231</v>
          </cell>
          <cell r="O11">
            <v>145</v>
          </cell>
        </row>
        <row r="12">
          <cell r="B12" t="str">
            <v>B</v>
          </cell>
          <cell r="C12">
            <v>4</v>
          </cell>
          <cell r="D12">
            <v>5</v>
          </cell>
          <cell r="E12">
            <v>0</v>
          </cell>
          <cell r="F12">
            <v>1</v>
          </cell>
          <cell r="G12">
            <v>4</v>
          </cell>
          <cell r="H12">
            <v>0</v>
          </cell>
          <cell r="I12" t="str">
            <v>B</v>
          </cell>
          <cell r="J12">
            <v>97</v>
          </cell>
          <cell r="K12">
            <v>53</v>
          </cell>
          <cell r="L12">
            <v>56</v>
          </cell>
          <cell r="M12">
            <v>83</v>
          </cell>
          <cell r="N12">
            <v>116</v>
          </cell>
          <cell r="O12">
            <v>50</v>
          </cell>
        </row>
        <row r="13">
          <cell r="B13" t="str">
            <v>C</v>
          </cell>
          <cell r="C13">
            <v>4</v>
          </cell>
          <cell r="D13">
            <v>9</v>
          </cell>
          <cell r="E13">
            <v>6</v>
          </cell>
          <cell r="F13">
            <v>9</v>
          </cell>
          <cell r="G13">
            <v>3</v>
          </cell>
          <cell r="H13">
            <v>9</v>
          </cell>
          <cell r="I13" t="str">
            <v>C</v>
          </cell>
          <cell r="J13">
            <v>176</v>
          </cell>
          <cell r="K13">
            <v>167</v>
          </cell>
          <cell r="L13">
            <v>162</v>
          </cell>
          <cell r="M13">
            <v>147</v>
          </cell>
          <cell r="N13">
            <v>104</v>
          </cell>
          <cell r="O13">
            <v>183</v>
          </cell>
        </row>
        <row r="14">
          <cell r="B14" t="str">
            <v>D</v>
          </cell>
          <cell r="C14">
            <v>17</v>
          </cell>
          <cell r="D14">
            <v>15</v>
          </cell>
          <cell r="E14">
            <v>23</v>
          </cell>
          <cell r="F14">
            <v>11</v>
          </cell>
          <cell r="G14">
            <v>12</v>
          </cell>
          <cell r="H14">
            <v>17</v>
          </cell>
          <cell r="I14" t="str">
            <v>D</v>
          </cell>
          <cell r="J14">
            <v>254</v>
          </cell>
          <cell r="K14">
            <v>293</v>
          </cell>
          <cell r="L14">
            <v>284</v>
          </cell>
          <cell r="M14">
            <v>299</v>
          </cell>
          <cell r="N14">
            <v>176</v>
          </cell>
          <cell r="O14">
            <v>254</v>
          </cell>
        </row>
        <row r="15">
          <cell r="B15" t="str">
            <v>E</v>
          </cell>
          <cell r="C15">
            <v>6</v>
          </cell>
          <cell r="D15">
            <v>3</v>
          </cell>
          <cell r="E15">
            <v>4</v>
          </cell>
          <cell r="F15">
            <v>6</v>
          </cell>
          <cell r="G15">
            <v>4</v>
          </cell>
          <cell r="H15">
            <v>4</v>
          </cell>
          <cell r="I15" t="str">
            <v>E</v>
          </cell>
          <cell r="J15">
            <v>110</v>
          </cell>
          <cell r="K15">
            <v>99</v>
          </cell>
          <cell r="L15">
            <v>109</v>
          </cell>
          <cell r="M15">
            <v>88</v>
          </cell>
          <cell r="N15">
            <v>112</v>
          </cell>
          <cell r="O15">
            <v>107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BM50"/>
  <sheetViews>
    <sheetView topLeftCell="A4" zoomScale="55" zoomScaleNormal="55" workbookViewId="0">
      <selection activeCell="P25" sqref="P25"/>
    </sheetView>
  </sheetViews>
  <sheetFormatPr defaultColWidth="0" defaultRowHeight="18" zeroHeight="1" x14ac:dyDescent="0.45"/>
  <cols>
    <col min="1" max="1" width="4.796875" style="92" customWidth="1"/>
    <col min="2" max="2" width="29.8984375" style="2" customWidth="1"/>
    <col min="3" max="35" width="3.3984375" style="37" customWidth="1"/>
    <col min="36" max="36" width="5.19921875" style="150" customWidth="1"/>
    <col min="37" max="44" width="5.796875" style="1" customWidth="1"/>
    <col min="45" max="50" width="6" style="2" customWidth="1"/>
    <col min="51" max="53" width="8.796875" style="2" customWidth="1"/>
    <col min="54" max="65" width="0" style="2" hidden="1" customWidth="1"/>
    <col min="66" max="16384" width="8.796875" style="2" hidden="1"/>
  </cols>
  <sheetData>
    <row r="1" spans="1:50" ht="18.600000000000001" thickBot="1" x14ac:dyDescent="0.5">
      <c r="A1" s="87"/>
      <c r="B1" s="93"/>
      <c r="C1" s="98">
        <v>1</v>
      </c>
      <c r="D1" s="99">
        <v>2</v>
      </c>
      <c r="E1" s="99">
        <v>3</v>
      </c>
      <c r="F1" s="99">
        <v>4</v>
      </c>
      <c r="G1" s="99">
        <v>5</v>
      </c>
      <c r="H1" s="100">
        <v>6</v>
      </c>
      <c r="I1" s="101">
        <v>7</v>
      </c>
      <c r="J1" s="102">
        <v>8</v>
      </c>
      <c r="K1" s="102">
        <v>9</v>
      </c>
      <c r="L1" s="102">
        <v>10</v>
      </c>
      <c r="M1" s="102">
        <v>11</v>
      </c>
      <c r="N1" s="102">
        <v>12</v>
      </c>
      <c r="O1" s="102">
        <v>13</v>
      </c>
      <c r="P1" s="102">
        <v>14</v>
      </c>
      <c r="Q1" s="102">
        <v>15</v>
      </c>
      <c r="R1" s="103">
        <v>16</v>
      </c>
      <c r="S1" s="104">
        <v>1</v>
      </c>
      <c r="T1" s="105">
        <v>2</v>
      </c>
      <c r="U1" s="105">
        <v>3</v>
      </c>
      <c r="V1" s="106">
        <v>4</v>
      </c>
      <c r="W1" s="107">
        <v>5</v>
      </c>
      <c r="X1" s="107">
        <v>6</v>
      </c>
      <c r="Y1" s="107">
        <v>7</v>
      </c>
      <c r="Z1" s="108">
        <v>8</v>
      </c>
      <c r="AA1" s="109">
        <v>9</v>
      </c>
      <c r="AB1" s="109">
        <v>10</v>
      </c>
      <c r="AC1" s="110">
        <v>11</v>
      </c>
      <c r="AD1" s="111">
        <v>12</v>
      </c>
      <c r="AE1" s="111">
        <v>13</v>
      </c>
      <c r="AF1" s="111">
        <v>14</v>
      </c>
      <c r="AG1" s="111">
        <v>15</v>
      </c>
      <c r="AH1" s="112">
        <v>16</v>
      </c>
      <c r="AI1" s="113">
        <v>17</v>
      </c>
      <c r="AJ1" s="152"/>
    </row>
    <row r="2" spans="1:50" s="14" customFormat="1" ht="193.8" customHeight="1" thickBot="1" x14ac:dyDescent="0.5">
      <c r="A2" s="88" t="s">
        <v>42</v>
      </c>
      <c r="B2" s="94" t="s">
        <v>41</v>
      </c>
      <c r="C2" s="115" t="s">
        <v>10</v>
      </c>
      <c r="D2" s="116" t="s">
        <v>11</v>
      </c>
      <c r="E2" s="116" t="s">
        <v>12</v>
      </c>
      <c r="F2" s="116" t="s">
        <v>13</v>
      </c>
      <c r="G2" s="116" t="s">
        <v>14</v>
      </c>
      <c r="H2" s="117" t="s">
        <v>15</v>
      </c>
      <c r="I2" s="118" t="s">
        <v>16</v>
      </c>
      <c r="J2" s="119" t="s">
        <v>17</v>
      </c>
      <c r="K2" s="119" t="s">
        <v>18</v>
      </c>
      <c r="L2" s="119" t="s">
        <v>32</v>
      </c>
      <c r="M2" s="119" t="s">
        <v>33</v>
      </c>
      <c r="N2" s="119" t="s">
        <v>34</v>
      </c>
      <c r="O2" s="119" t="s">
        <v>19</v>
      </c>
      <c r="P2" s="119" t="s">
        <v>35</v>
      </c>
      <c r="Q2" s="119" t="s">
        <v>36</v>
      </c>
      <c r="R2" s="120" t="s">
        <v>20</v>
      </c>
      <c r="S2" s="121" t="s">
        <v>21</v>
      </c>
      <c r="T2" s="122" t="s">
        <v>27</v>
      </c>
      <c r="U2" s="122" t="s">
        <v>37</v>
      </c>
      <c r="V2" s="123" t="s">
        <v>12</v>
      </c>
      <c r="W2" s="124" t="s">
        <v>38</v>
      </c>
      <c r="X2" s="124" t="s">
        <v>23</v>
      </c>
      <c r="Y2" s="124" t="s">
        <v>28</v>
      </c>
      <c r="Z2" s="125" t="s">
        <v>39</v>
      </c>
      <c r="AA2" s="126" t="s">
        <v>24</v>
      </c>
      <c r="AB2" s="126" t="s">
        <v>22</v>
      </c>
      <c r="AC2" s="127" t="s">
        <v>29</v>
      </c>
      <c r="AD2" s="128" t="s">
        <v>26</v>
      </c>
      <c r="AE2" s="128" t="s">
        <v>25</v>
      </c>
      <c r="AF2" s="128" t="s">
        <v>18</v>
      </c>
      <c r="AG2" s="128" t="s">
        <v>30</v>
      </c>
      <c r="AH2" s="129" t="s">
        <v>31</v>
      </c>
      <c r="AI2" s="130" t="s">
        <v>40</v>
      </c>
      <c r="AJ2" s="153"/>
      <c r="AK2" s="3" t="s">
        <v>2</v>
      </c>
      <c r="AL2" s="4" t="s">
        <v>3</v>
      </c>
      <c r="AM2" s="5" t="s">
        <v>0</v>
      </c>
      <c r="AN2" s="6" t="s">
        <v>4</v>
      </c>
      <c r="AO2" s="7" t="s">
        <v>5</v>
      </c>
      <c r="AP2" s="7" t="s">
        <v>6</v>
      </c>
      <c r="AQ2" s="7" t="s">
        <v>7</v>
      </c>
      <c r="AR2" s="8" t="s">
        <v>1</v>
      </c>
      <c r="AS2" s="9" t="s">
        <v>2</v>
      </c>
      <c r="AT2" s="10" t="s">
        <v>3</v>
      </c>
      <c r="AU2" s="11" t="s">
        <v>4</v>
      </c>
      <c r="AV2" s="12" t="s">
        <v>5</v>
      </c>
      <c r="AW2" s="12" t="s">
        <v>6</v>
      </c>
      <c r="AX2" s="13" t="s">
        <v>7</v>
      </c>
    </row>
    <row r="3" spans="1:50" ht="19.2" customHeight="1" x14ac:dyDescent="0.45">
      <c r="A3" s="89">
        <v>1</v>
      </c>
      <c r="B3" s="95"/>
      <c r="C3" s="39">
        <v>5</v>
      </c>
      <c r="D3" s="40">
        <v>5</v>
      </c>
      <c r="E3" s="40">
        <v>5</v>
      </c>
      <c r="F3" s="40">
        <v>5</v>
      </c>
      <c r="G3" s="40">
        <v>5</v>
      </c>
      <c r="H3" s="41">
        <v>5</v>
      </c>
      <c r="I3" s="42">
        <v>5</v>
      </c>
      <c r="J3" s="43">
        <v>5</v>
      </c>
      <c r="K3" s="43">
        <v>5</v>
      </c>
      <c r="L3" s="43">
        <v>5</v>
      </c>
      <c r="M3" s="43">
        <v>5</v>
      </c>
      <c r="N3" s="43">
        <v>5</v>
      </c>
      <c r="O3" s="43">
        <v>5</v>
      </c>
      <c r="P3" s="43">
        <v>5</v>
      </c>
      <c r="Q3" s="43">
        <v>4</v>
      </c>
      <c r="R3" s="44">
        <v>4</v>
      </c>
      <c r="S3" s="45">
        <v>4</v>
      </c>
      <c r="T3" s="46">
        <v>4</v>
      </c>
      <c r="U3" s="46">
        <v>3</v>
      </c>
      <c r="V3" s="47">
        <v>5</v>
      </c>
      <c r="W3" s="48">
        <v>4</v>
      </c>
      <c r="X3" s="48">
        <v>5</v>
      </c>
      <c r="Y3" s="48">
        <v>4</v>
      </c>
      <c r="Z3" s="49">
        <v>2</v>
      </c>
      <c r="AA3" s="50">
        <v>4</v>
      </c>
      <c r="AB3" s="50">
        <v>3</v>
      </c>
      <c r="AC3" s="51">
        <v>4</v>
      </c>
      <c r="AD3" s="52">
        <v>4</v>
      </c>
      <c r="AE3" s="52">
        <v>4</v>
      </c>
      <c r="AF3" s="52">
        <v>4</v>
      </c>
      <c r="AG3" s="52">
        <v>4</v>
      </c>
      <c r="AH3" s="53">
        <v>4</v>
      </c>
      <c r="AI3" s="54">
        <v>3</v>
      </c>
      <c r="AJ3" s="151"/>
      <c r="AK3" s="15">
        <f>AVERAGE(C3:H3)</f>
        <v>5</v>
      </c>
      <c r="AL3" s="16">
        <f>AVERAGE(I3:R3)</f>
        <v>4.8</v>
      </c>
      <c r="AM3" s="17">
        <f>AVERAGE(C3:R3)</f>
        <v>4.875</v>
      </c>
      <c r="AN3" s="15">
        <f>AVERAGE(S3,V3,T3,AI3,U3)</f>
        <v>3.8</v>
      </c>
      <c r="AO3" s="16">
        <f>AVERAGE(AB3,Z3,AA3,AC3)</f>
        <v>3.25</v>
      </c>
      <c r="AP3" s="16">
        <f>AVERAGE(X3,W3,Y3)</f>
        <v>4.333333333333333</v>
      </c>
      <c r="AQ3" s="16">
        <f>AVERAGE(AD3:AF3,AG3,AH3)</f>
        <v>4</v>
      </c>
      <c r="AR3" s="17">
        <f>AVERAGE(S3:AH3)</f>
        <v>3.875</v>
      </c>
      <c r="AS3" s="18" t="str">
        <f>IF(AK3&gt;=4.72,"A",IF(AK3&gt;=4.4,"B",IF(AK3&gt;=3.76,"C",IF(AK3&gt;=2.37,"D",IF(AK3&lt;2.37,"E")))))</f>
        <v>A</v>
      </c>
      <c r="AT3" s="19" t="str">
        <f>IF(AL3&gt;=4.53,"A",IF(AL3&gt;=4.23,"B",IF(AL3&gt;=3.62,"C",IF(AL3&gt;=2.31,"D",IF(AL3&lt;2.31,"E")))))</f>
        <v>A</v>
      </c>
      <c r="AU3" s="18" t="str">
        <f>IF(AN3&gt;=4.75,"A",IF(AN3&gt;=4.44,"B",IF(AN3&gt;=3.83,"C",IF(AN3&gt;=2.5,"D",IF(AN3&lt;2.5,"E")))))</f>
        <v>D</v>
      </c>
      <c r="AV3" s="20" t="str">
        <f>IF(AO3&gt;=4.88,"A",IF(AO3&gt;=4.61,"B",IF(AO3&gt;=4.07,"C",IF(AO3&gt;=2.89,"D",IF(AO3&lt;2.89,"E")))))</f>
        <v>D</v>
      </c>
      <c r="AW3" s="20" t="str">
        <f>IF(AP3&gt;=5,"A",IF(AP3&gt;=4.66,"B",IF(AP3&gt;=4.28,"C",IF(AP3&gt;=3.06,"D",IF(AP3&lt;3.06,"E")))))</f>
        <v>C</v>
      </c>
      <c r="AX3" s="19" t="str">
        <f>IF(AQ3&gt;=4.76,"A",IF(AQ3&gt;=4.47,"B",IF(AQ3&gt;=3.88,"C",IF(AQ3&gt;=2.61,"D",IF(AQ3&lt;2.61,"E")))))</f>
        <v>C</v>
      </c>
    </row>
    <row r="4" spans="1:50" ht="19.2" customHeight="1" x14ac:dyDescent="0.45">
      <c r="A4" s="90">
        <v>2</v>
      </c>
      <c r="B4" s="96"/>
      <c r="C4" s="55">
        <v>4</v>
      </c>
      <c r="D4" s="56">
        <v>4</v>
      </c>
      <c r="E4" s="56">
        <v>4</v>
      </c>
      <c r="F4" s="56">
        <v>4</v>
      </c>
      <c r="G4" s="56">
        <v>5</v>
      </c>
      <c r="H4" s="57">
        <v>5</v>
      </c>
      <c r="I4" s="58">
        <v>4</v>
      </c>
      <c r="J4" s="59">
        <v>4</v>
      </c>
      <c r="K4" s="59">
        <v>5</v>
      </c>
      <c r="L4" s="59">
        <v>5</v>
      </c>
      <c r="M4" s="59">
        <v>5</v>
      </c>
      <c r="N4" s="59">
        <v>4</v>
      </c>
      <c r="O4" s="59">
        <v>5</v>
      </c>
      <c r="P4" s="59">
        <v>4</v>
      </c>
      <c r="Q4" s="59">
        <v>5</v>
      </c>
      <c r="R4" s="60">
        <v>5</v>
      </c>
      <c r="S4" s="61">
        <v>4</v>
      </c>
      <c r="T4" s="62">
        <v>4</v>
      </c>
      <c r="U4" s="62">
        <v>4</v>
      </c>
      <c r="V4" s="63">
        <v>4</v>
      </c>
      <c r="W4" s="64">
        <v>5</v>
      </c>
      <c r="X4" s="64">
        <v>5</v>
      </c>
      <c r="Y4" s="64">
        <v>5</v>
      </c>
      <c r="Z4" s="65">
        <v>5</v>
      </c>
      <c r="AA4" s="66">
        <v>5</v>
      </c>
      <c r="AB4" s="66">
        <v>5</v>
      </c>
      <c r="AC4" s="67">
        <v>5</v>
      </c>
      <c r="AD4" s="68">
        <v>4</v>
      </c>
      <c r="AE4" s="68">
        <v>4</v>
      </c>
      <c r="AF4" s="68">
        <v>4</v>
      </c>
      <c r="AG4" s="68">
        <v>4</v>
      </c>
      <c r="AH4" s="69">
        <v>4</v>
      </c>
      <c r="AI4" s="70">
        <v>5</v>
      </c>
      <c r="AJ4" s="151"/>
      <c r="AK4" s="15">
        <f t="shared" ref="AK4:AK42" si="0">AVERAGE(C4:H4)</f>
        <v>4.333333333333333</v>
      </c>
      <c r="AL4" s="16">
        <f t="shared" ref="AL4:AL42" si="1">AVERAGE(I4:R4)</f>
        <v>4.5999999999999996</v>
      </c>
      <c r="AM4" s="17">
        <f t="shared" ref="AM4:AM42" si="2">AVERAGE(C4:R4)</f>
        <v>4.5</v>
      </c>
      <c r="AN4" s="15">
        <f t="shared" ref="AN4:AN42" si="3">AVERAGE(S4,V4,T4,AI4,U4)</f>
        <v>4.2</v>
      </c>
      <c r="AO4" s="16">
        <f t="shared" ref="AO4:AO42" si="4">AVERAGE(AB4,Z4,AA4,AC4)</f>
        <v>5</v>
      </c>
      <c r="AP4" s="16">
        <f t="shared" ref="AP4:AP42" si="5">AVERAGE(X4,W4,Y4)</f>
        <v>5</v>
      </c>
      <c r="AQ4" s="16">
        <f t="shared" ref="AQ4:AQ42" si="6">AVERAGE(AD4:AF4,AG4,AH4)</f>
        <v>4</v>
      </c>
      <c r="AR4" s="17">
        <f t="shared" ref="AR4:AR42" si="7">AVERAGE(S4:AH4)</f>
        <v>4.4375</v>
      </c>
      <c r="AS4" s="18" t="str">
        <f t="shared" ref="AS4:AS42" si="8">IF(AK4&gt;=4.72,"A",IF(AK4&gt;=4.4,"B",IF(AK4&gt;=3.76,"C",IF(AK4&gt;=2.37,"D",IF(AK4&lt;2.37,"E")))))</f>
        <v>C</v>
      </c>
      <c r="AT4" s="19" t="str">
        <f t="shared" ref="AT4:AT42" si="9">IF(AL4&gt;=4.53,"A",IF(AL4&gt;=4.23,"B",IF(AL4&gt;=3.62,"C",IF(AL4&gt;=2.31,"D",IF(AL4&lt;2.31,"E")))))</f>
        <v>A</v>
      </c>
      <c r="AU4" s="18" t="str">
        <f t="shared" ref="AU4:AU42" si="10">IF(AN4&gt;=4.75,"A",IF(AN4&gt;=4.44,"B",IF(AN4&gt;=3.83,"C",IF(AN4&gt;=2.5,"D",IF(AN4&lt;2.5,"E")))))</f>
        <v>C</v>
      </c>
      <c r="AV4" s="20" t="str">
        <f t="shared" ref="AV4:AV42" si="11">IF(AO4&gt;=4.88,"A",IF(AO4&gt;=4.61,"B",IF(AO4&gt;=4.07,"C",IF(AO4&gt;=2.89,"D",IF(AO4&lt;2.89,"E")))))</f>
        <v>A</v>
      </c>
      <c r="AW4" s="20" t="str">
        <f t="shared" ref="AW4:AW42" si="12">IF(AP4&gt;=5,"A",IF(AP4&gt;=4.66,"B",IF(AP4&gt;=4.28,"C",IF(AP4&gt;=3.06,"D",IF(AP4&lt;3.06,"E")))))</f>
        <v>A</v>
      </c>
      <c r="AX4" s="19" t="str">
        <f t="shared" ref="AX4:AX42" si="13">IF(AQ4&gt;=4.76,"A",IF(AQ4&gt;=4.47,"B",IF(AQ4&gt;=3.88,"C",IF(AQ4&gt;=2.61,"D",IF(AQ4&lt;2.61,"E")))))</f>
        <v>C</v>
      </c>
    </row>
    <row r="5" spans="1:50" ht="19.2" customHeight="1" x14ac:dyDescent="0.45">
      <c r="A5" s="90">
        <v>3</v>
      </c>
      <c r="B5" s="96"/>
      <c r="C5" s="55">
        <v>5</v>
      </c>
      <c r="D5" s="56">
        <v>5</v>
      </c>
      <c r="E5" s="56">
        <v>5</v>
      </c>
      <c r="F5" s="56">
        <v>4</v>
      </c>
      <c r="G5" s="56">
        <v>4</v>
      </c>
      <c r="H5" s="57">
        <v>4</v>
      </c>
      <c r="I5" s="58">
        <v>5</v>
      </c>
      <c r="J5" s="59">
        <v>5</v>
      </c>
      <c r="K5" s="59">
        <v>5</v>
      </c>
      <c r="L5" s="59">
        <v>5</v>
      </c>
      <c r="M5" s="59">
        <v>4</v>
      </c>
      <c r="N5" s="59">
        <v>3</v>
      </c>
      <c r="O5" s="59">
        <v>4</v>
      </c>
      <c r="P5" s="59">
        <v>5</v>
      </c>
      <c r="Q5" s="59">
        <v>5</v>
      </c>
      <c r="R5" s="60">
        <v>2</v>
      </c>
      <c r="S5" s="61">
        <v>4</v>
      </c>
      <c r="T5" s="62">
        <v>2</v>
      </c>
      <c r="U5" s="62">
        <v>4</v>
      </c>
      <c r="V5" s="63">
        <v>5</v>
      </c>
      <c r="W5" s="64">
        <v>4</v>
      </c>
      <c r="X5" s="64">
        <v>5</v>
      </c>
      <c r="Y5" s="64">
        <v>4</v>
      </c>
      <c r="Z5" s="65">
        <v>4</v>
      </c>
      <c r="AA5" s="66">
        <v>4</v>
      </c>
      <c r="AB5" s="66">
        <v>4</v>
      </c>
      <c r="AC5" s="67">
        <v>4</v>
      </c>
      <c r="AD5" s="68">
        <v>5</v>
      </c>
      <c r="AE5" s="68">
        <v>4</v>
      </c>
      <c r="AF5" s="68">
        <v>4</v>
      </c>
      <c r="AG5" s="68">
        <v>4</v>
      </c>
      <c r="AH5" s="69">
        <v>4</v>
      </c>
      <c r="AI5" s="70">
        <v>4</v>
      </c>
      <c r="AJ5" s="151"/>
      <c r="AK5" s="15">
        <f t="shared" si="0"/>
        <v>4.5</v>
      </c>
      <c r="AL5" s="16">
        <f t="shared" si="1"/>
        <v>4.3</v>
      </c>
      <c r="AM5" s="17">
        <f t="shared" si="2"/>
        <v>4.375</v>
      </c>
      <c r="AN5" s="15">
        <f t="shared" si="3"/>
        <v>3.8</v>
      </c>
      <c r="AO5" s="16">
        <f t="shared" si="4"/>
        <v>4</v>
      </c>
      <c r="AP5" s="16">
        <f t="shared" si="5"/>
        <v>4.333333333333333</v>
      </c>
      <c r="AQ5" s="16">
        <f t="shared" si="6"/>
        <v>4.2</v>
      </c>
      <c r="AR5" s="17">
        <f t="shared" si="7"/>
        <v>4.0625</v>
      </c>
      <c r="AS5" s="18" t="str">
        <f t="shared" si="8"/>
        <v>B</v>
      </c>
      <c r="AT5" s="19" t="str">
        <f t="shared" si="9"/>
        <v>B</v>
      </c>
      <c r="AU5" s="18" t="str">
        <f t="shared" si="10"/>
        <v>D</v>
      </c>
      <c r="AV5" s="20" t="str">
        <f t="shared" si="11"/>
        <v>D</v>
      </c>
      <c r="AW5" s="20" t="str">
        <f t="shared" si="12"/>
        <v>C</v>
      </c>
      <c r="AX5" s="19" t="str">
        <f t="shared" si="13"/>
        <v>C</v>
      </c>
    </row>
    <row r="6" spans="1:50" ht="19.2" customHeight="1" x14ac:dyDescent="0.45">
      <c r="A6" s="90">
        <v>4</v>
      </c>
      <c r="B6" s="96"/>
      <c r="C6" s="55">
        <v>5</v>
      </c>
      <c r="D6" s="56">
        <v>4</v>
      </c>
      <c r="E6" s="56">
        <v>4</v>
      </c>
      <c r="F6" s="56">
        <v>4</v>
      </c>
      <c r="G6" s="56">
        <v>5</v>
      </c>
      <c r="H6" s="57">
        <v>4</v>
      </c>
      <c r="I6" s="58">
        <v>4</v>
      </c>
      <c r="J6" s="59">
        <v>5</v>
      </c>
      <c r="K6" s="59">
        <v>5</v>
      </c>
      <c r="L6" s="59">
        <v>4</v>
      </c>
      <c r="M6" s="59">
        <v>4</v>
      </c>
      <c r="N6" s="59">
        <v>4</v>
      </c>
      <c r="O6" s="59">
        <v>4</v>
      </c>
      <c r="P6" s="59">
        <v>4</v>
      </c>
      <c r="Q6" s="59">
        <v>4</v>
      </c>
      <c r="R6" s="60">
        <v>4</v>
      </c>
      <c r="S6" s="61">
        <v>1</v>
      </c>
      <c r="T6" s="62">
        <v>1</v>
      </c>
      <c r="U6" s="62">
        <v>3</v>
      </c>
      <c r="V6" s="63">
        <v>3</v>
      </c>
      <c r="W6" s="64">
        <v>4</v>
      </c>
      <c r="X6" s="64">
        <v>4</v>
      </c>
      <c r="Y6" s="64">
        <v>4</v>
      </c>
      <c r="Z6" s="65">
        <v>3</v>
      </c>
      <c r="AA6" s="66">
        <v>3</v>
      </c>
      <c r="AB6" s="66">
        <v>3</v>
      </c>
      <c r="AC6" s="67">
        <v>3</v>
      </c>
      <c r="AD6" s="68">
        <v>4</v>
      </c>
      <c r="AE6" s="68">
        <v>3</v>
      </c>
      <c r="AF6" s="68">
        <v>3</v>
      </c>
      <c r="AG6" s="68">
        <v>4</v>
      </c>
      <c r="AH6" s="69">
        <v>3</v>
      </c>
      <c r="AI6" s="70">
        <v>3</v>
      </c>
      <c r="AJ6" s="151"/>
      <c r="AK6" s="15">
        <f t="shared" si="0"/>
        <v>4.333333333333333</v>
      </c>
      <c r="AL6" s="16">
        <f t="shared" si="1"/>
        <v>4.2</v>
      </c>
      <c r="AM6" s="17">
        <f t="shared" si="2"/>
        <v>4.25</v>
      </c>
      <c r="AN6" s="15">
        <f t="shared" si="3"/>
        <v>2.2000000000000002</v>
      </c>
      <c r="AO6" s="16">
        <f t="shared" si="4"/>
        <v>3</v>
      </c>
      <c r="AP6" s="16">
        <f t="shared" si="5"/>
        <v>4</v>
      </c>
      <c r="AQ6" s="16">
        <f t="shared" si="6"/>
        <v>3.4</v>
      </c>
      <c r="AR6" s="17">
        <f t="shared" si="7"/>
        <v>3.0625</v>
      </c>
      <c r="AS6" s="18" t="str">
        <f t="shared" si="8"/>
        <v>C</v>
      </c>
      <c r="AT6" s="19" t="str">
        <f t="shared" si="9"/>
        <v>C</v>
      </c>
      <c r="AU6" s="18" t="str">
        <f t="shared" si="10"/>
        <v>E</v>
      </c>
      <c r="AV6" s="20" t="str">
        <f t="shared" si="11"/>
        <v>D</v>
      </c>
      <c r="AW6" s="20" t="str">
        <f t="shared" si="12"/>
        <v>D</v>
      </c>
      <c r="AX6" s="19" t="str">
        <f t="shared" si="13"/>
        <v>D</v>
      </c>
    </row>
    <row r="7" spans="1:50" ht="19.2" customHeight="1" thickBot="1" x14ac:dyDescent="0.5">
      <c r="A7" s="91">
        <v>5</v>
      </c>
      <c r="B7" s="97"/>
      <c r="C7" s="71">
        <v>4</v>
      </c>
      <c r="D7" s="72">
        <v>5</v>
      </c>
      <c r="E7" s="72">
        <v>4</v>
      </c>
      <c r="F7" s="72">
        <v>5</v>
      </c>
      <c r="G7" s="72">
        <v>5</v>
      </c>
      <c r="H7" s="73">
        <v>4</v>
      </c>
      <c r="I7" s="74">
        <v>4</v>
      </c>
      <c r="J7" s="75">
        <v>4</v>
      </c>
      <c r="K7" s="75">
        <v>5</v>
      </c>
      <c r="L7" s="75">
        <v>4</v>
      </c>
      <c r="M7" s="75">
        <v>4</v>
      </c>
      <c r="N7" s="75">
        <v>4</v>
      </c>
      <c r="O7" s="75">
        <v>5</v>
      </c>
      <c r="P7" s="75">
        <v>3</v>
      </c>
      <c r="Q7" s="75">
        <v>4</v>
      </c>
      <c r="R7" s="76">
        <v>4</v>
      </c>
      <c r="S7" s="77">
        <v>4</v>
      </c>
      <c r="T7" s="78">
        <v>5</v>
      </c>
      <c r="U7" s="78">
        <v>5</v>
      </c>
      <c r="V7" s="79">
        <v>5</v>
      </c>
      <c r="W7" s="80">
        <v>5</v>
      </c>
      <c r="X7" s="80">
        <v>5</v>
      </c>
      <c r="Y7" s="80">
        <v>5</v>
      </c>
      <c r="Z7" s="81">
        <v>5</v>
      </c>
      <c r="AA7" s="82">
        <v>5</v>
      </c>
      <c r="AB7" s="82">
        <v>5</v>
      </c>
      <c r="AC7" s="83">
        <v>5</v>
      </c>
      <c r="AD7" s="84">
        <v>3</v>
      </c>
      <c r="AE7" s="84">
        <v>4</v>
      </c>
      <c r="AF7" s="84">
        <v>4</v>
      </c>
      <c r="AG7" s="84">
        <v>5</v>
      </c>
      <c r="AH7" s="85">
        <v>4</v>
      </c>
      <c r="AI7" s="86">
        <v>4</v>
      </c>
      <c r="AJ7" s="151"/>
      <c r="AK7" s="15">
        <f t="shared" si="0"/>
        <v>4.5</v>
      </c>
      <c r="AL7" s="16">
        <f t="shared" si="1"/>
        <v>4.0999999999999996</v>
      </c>
      <c r="AM7" s="17">
        <f t="shared" si="2"/>
        <v>4.25</v>
      </c>
      <c r="AN7" s="15">
        <f t="shared" si="3"/>
        <v>4.5999999999999996</v>
      </c>
      <c r="AO7" s="16">
        <f t="shared" si="4"/>
        <v>5</v>
      </c>
      <c r="AP7" s="16">
        <f t="shared" si="5"/>
        <v>5</v>
      </c>
      <c r="AQ7" s="16">
        <f t="shared" si="6"/>
        <v>4</v>
      </c>
      <c r="AR7" s="17">
        <f t="shared" si="7"/>
        <v>4.625</v>
      </c>
      <c r="AS7" s="18" t="str">
        <f t="shared" si="8"/>
        <v>B</v>
      </c>
      <c r="AT7" s="19" t="str">
        <f t="shared" si="9"/>
        <v>C</v>
      </c>
      <c r="AU7" s="18" t="str">
        <f t="shared" si="10"/>
        <v>B</v>
      </c>
      <c r="AV7" s="20" t="str">
        <f t="shared" si="11"/>
        <v>A</v>
      </c>
      <c r="AW7" s="20" t="str">
        <f t="shared" si="12"/>
        <v>A</v>
      </c>
      <c r="AX7" s="19" t="str">
        <f t="shared" si="13"/>
        <v>C</v>
      </c>
    </row>
    <row r="8" spans="1:50" ht="19.2" customHeight="1" x14ac:dyDescent="0.45">
      <c r="A8" s="90">
        <v>6</v>
      </c>
      <c r="B8" s="96"/>
      <c r="C8" s="55">
        <v>5</v>
      </c>
      <c r="D8" s="56">
        <v>5</v>
      </c>
      <c r="E8" s="56">
        <v>5</v>
      </c>
      <c r="F8" s="56">
        <v>5</v>
      </c>
      <c r="G8" s="56">
        <v>5</v>
      </c>
      <c r="H8" s="57">
        <v>5</v>
      </c>
      <c r="I8" s="58">
        <v>4</v>
      </c>
      <c r="J8" s="59">
        <v>5</v>
      </c>
      <c r="K8" s="59">
        <v>5</v>
      </c>
      <c r="L8" s="59">
        <v>5</v>
      </c>
      <c r="M8" s="59">
        <v>4</v>
      </c>
      <c r="N8" s="59">
        <v>5</v>
      </c>
      <c r="O8" s="59">
        <v>5</v>
      </c>
      <c r="P8" s="59">
        <v>3</v>
      </c>
      <c r="Q8" s="59">
        <v>5</v>
      </c>
      <c r="R8" s="60">
        <v>5</v>
      </c>
      <c r="S8" s="61">
        <v>5</v>
      </c>
      <c r="T8" s="62">
        <v>5</v>
      </c>
      <c r="U8" s="62">
        <v>4</v>
      </c>
      <c r="V8" s="63">
        <v>5</v>
      </c>
      <c r="W8" s="64">
        <v>5</v>
      </c>
      <c r="X8" s="64">
        <v>5</v>
      </c>
      <c r="Y8" s="64">
        <v>5</v>
      </c>
      <c r="Z8" s="65">
        <v>4</v>
      </c>
      <c r="AA8" s="66">
        <v>4</v>
      </c>
      <c r="AB8" s="66">
        <v>5</v>
      </c>
      <c r="AC8" s="67">
        <v>5</v>
      </c>
      <c r="AD8" s="68">
        <v>5</v>
      </c>
      <c r="AE8" s="68">
        <v>5</v>
      </c>
      <c r="AF8" s="68">
        <v>4</v>
      </c>
      <c r="AG8" s="68">
        <v>4</v>
      </c>
      <c r="AH8" s="69">
        <v>5</v>
      </c>
      <c r="AI8" s="70">
        <v>5</v>
      </c>
      <c r="AJ8" s="151"/>
      <c r="AK8" s="15">
        <f t="shared" si="0"/>
        <v>5</v>
      </c>
      <c r="AL8" s="16">
        <f t="shared" si="1"/>
        <v>4.5999999999999996</v>
      </c>
      <c r="AM8" s="17">
        <f t="shared" si="2"/>
        <v>4.75</v>
      </c>
      <c r="AN8" s="15">
        <f t="shared" si="3"/>
        <v>4.8</v>
      </c>
      <c r="AO8" s="16">
        <f t="shared" si="4"/>
        <v>4.5</v>
      </c>
      <c r="AP8" s="16">
        <f t="shared" si="5"/>
        <v>5</v>
      </c>
      <c r="AQ8" s="16">
        <f t="shared" si="6"/>
        <v>4.5999999999999996</v>
      </c>
      <c r="AR8" s="17">
        <f t="shared" si="7"/>
        <v>4.6875</v>
      </c>
      <c r="AS8" s="18" t="str">
        <f t="shared" si="8"/>
        <v>A</v>
      </c>
      <c r="AT8" s="19" t="str">
        <f t="shared" si="9"/>
        <v>A</v>
      </c>
      <c r="AU8" s="18" t="str">
        <f t="shared" si="10"/>
        <v>A</v>
      </c>
      <c r="AV8" s="20" t="str">
        <f t="shared" si="11"/>
        <v>C</v>
      </c>
      <c r="AW8" s="20" t="str">
        <f t="shared" si="12"/>
        <v>A</v>
      </c>
      <c r="AX8" s="19" t="str">
        <f t="shared" si="13"/>
        <v>B</v>
      </c>
    </row>
    <row r="9" spans="1:50" ht="19.2" customHeight="1" x14ac:dyDescent="0.45">
      <c r="A9" s="90">
        <v>7</v>
      </c>
      <c r="B9" s="96"/>
      <c r="C9" s="55">
        <v>5</v>
      </c>
      <c r="D9" s="56">
        <v>5</v>
      </c>
      <c r="E9" s="56">
        <v>5</v>
      </c>
      <c r="F9" s="56">
        <v>5</v>
      </c>
      <c r="G9" s="56">
        <v>5</v>
      </c>
      <c r="H9" s="57">
        <v>5</v>
      </c>
      <c r="I9" s="58">
        <v>5</v>
      </c>
      <c r="J9" s="59">
        <v>5</v>
      </c>
      <c r="K9" s="59">
        <v>4</v>
      </c>
      <c r="L9" s="59">
        <v>5</v>
      </c>
      <c r="M9" s="59">
        <v>5</v>
      </c>
      <c r="N9" s="59">
        <v>5</v>
      </c>
      <c r="O9" s="59">
        <v>5</v>
      </c>
      <c r="P9" s="59">
        <v>4</v>
      </c>
      <c r="Q9" s="59">
        <v>5</v>
      </c>
      <c r="R9" s="60">
        <v>5</v>
      </c>
      <c r="S9" s="61">
        <v>2</v>
      </c>
      <c r="T9" s="62">
        <v>1</v>
      </c>
      <c r="U9" s="62">
        <v>1</v>
      </c>
      <c r="V9" s="63">
        <v>5</v>
      </c>
      <c r="W9" s="64">
        <v>5</v>
      </c>
      <c r="X9" s="64">
        <v>5</v>
      </c>
      <c r="Y9" s="64">
        <v>5</v>
      </c>
      <c r="Z9" s="65">
        <v>4</v>
      </c>
      <c r="AA9" s="66">
        <v>2</v>
      </c>
      <c r="AB9" s="66">
        <v>3</v>
      </c>
      <c r="AC9" s="67">
        <v>2</v>
      </c>
      <c r="AD9" s="68">
        <v>4</v>
      </c>
      <c r="AE9" s="68">
        <v>5</v>
      </c>
      <c r="AF9" s="68">
        <v>5</v>
      </c>
      <c r="AG9" s="68">
        <v>5</v>
      </c>
      <c r="AH9" s="69">
        <v>5</v>
      </c>
      <c r="AI9" s="70">
        <v>4</v>
      </c>
      <c r="AJ9" s="151"/>
      <c r="AK9" s="15">
        <f t="shared" si="0"/>
        <v>5</v>
      </c>
      <c r="AL9" s="16">
        <f t="shared" si="1"/>
        <v>4.8</v>
      </c>
      <c r="AM9" s="17">
        <f t="shared" si="2"/>
        <v>4.875</v>
      </c>
      <c r="AN9" s="15">
        <f t="shared" si="3"/>
        <v>2.6</v>
      </c>
      <c r="AO9" s="16">
        <f t="shared" si="4"/>
        <v>2.75</v>
      </c>
      <c r="AP9" s="16">
        <f t="shared" si="5"/>
        <v>5</v>
      </c>
      <c r="AQ9" s="16">
        <f t="shared" si="6"/>
        <v>4.8</v>
      </c>
      <c r="AR9" s="17">
        <f t="shared" si="7"/>
        <v>3.6875</v>
      </c>
      <c r="AS9" s="18" t="str">
        <f t="shared" si="8"/>
        <v>A</v>
      </c>
      <c r="AT9" s="19" t="str">
        <f t="shared" si="9"/>
        <v>A</v>
      </c>
      <c r="AU9" s="18" t="str">
        <f t="shared" si="10"/>
        <v>D</v>
      </c>
      <c r="AV9" s="20" t="str">
        <f t="shared" si="11"/>
        <v>E</v>
      </c>
      <c r="AW9" s="20" t="str">
        <f t="shared" si="12"/>
        <v>A</v>
      </c>
      <c r="AX9" s="19" t="str">
        <f t="shared" si="13"/>
        <v>A</v>
      </c>
    </row>
    <row r="10" spans="1:50" ht="19.2" customHeight="1" x14ac:dyDescent="0.45">
      <c r="A10" s="90">
        <v>8</v>
      </c>
      <c r="B10" s="96"/>
      <c r="C10" s="55">
        <v>5</v>
      </c>
      <c r="D10" s="56">
        <v>4</v>
      </c>
      <c r="E10" s="56">
        <v>4</v>
      </c>
      <c r="F10" s="56">
        <v>5</v>
      </c>
      <c r="G10" s="56">
        <v>4</v>
      </c>
      <c r="H10" s="57">
        <v>4</v>
      </c>
      <c r="I10" s="58">
        <v>4</v>
      </c>
      <c r="J10" s="59">
        <v>4</v>
      </c>
      <c r="K10" s="59">
        <v>5</v>
      </c>
      <c r="L10" s="59">
        <v>5</v>
      </c>
      <c r="M10" s="59">
        <v>4</v>
      </c>
      <c r="N10" s="59">
        <v>4</v>
      </c>
      <c r="O10" s="59">
        <v>4</v>
      </c>
      <c r="P10" s="59">
        <v>4</v>
      </c>
      <c r="Q10" s="59">
        <v>4</v>
      </c>
      <c r="R10" s="60">
        <v>4</v>
      </c>
      <c r="S10" s="61">
        <v>5</v>
      </c>
      <c r="T10" s="62">
        <v>3</v>
      </c>
      <c r="U10" s="62">
        <v>4</v>
      </c>
      <c r="V10" s="63">
        <v>5</v>
      </c>
      <c r="W10" s="64">
        <v>5</v>
      </c>
      <c r="X10" s="64">
        <v>5</v>
      </c>
      <c r="Y10" s="64">
        <v>4</v>
      </c>
      <c r="Z10" s="65">
        <v>5</v>
      </c>
      <c r="AA10" s="66">
        <v>5</v>
      </c>
      <c r="AB10" s="66">
        <v>5</v>
      </c>
      <c r="AC10" s="67">
        <v>5</v>
      </c>
      <c r="AD10" s="68">
        <v>4</v>
      </c>
      <c r="AE10" s="68">
        <v>5</v>
      </c>
      <c r="AF10" s="68">
        <v>5</v>
      </c>
      <c r="AG10" s="68">
        <v>4</v>
      </c>
      <c r="AH10" s="69">
        <v>4</v>
      </c>
      <c r="AI10" s="70">
        <v>4</v>
      </c>
      <c r="AJ10" s="151"/>
      <c r="AK10" s="15">
        <f t="shared" si="0"/>
        <v>4.333333333333333</v>
      </c>
      <c r="AL10" s="16">
        <f t="shared" si="1"/>
        <v>4.2</v>
      </c>
      <c r="AM10" s="17">
        <f t="shared" si="2"/>
        <v>4.25</v>
      </c>
      <c r="AN10" s="15">
        <f t="shared" si="3"/>
        <v>4.2</v>
      </c>
      <c r="AO10" s="16">
        <f t="shared" si="4"/>
        <v>5</v>
      </c>
      <c r="AP10" s="16">
        <f t="shared" si="5"/>
        <v>4.666666666666667</v>
      </c>
      <c r="AQ10" s="16">
        <f t="shared" si="6"/>
        <v>4.4000000000000004</v>
      </c>
      <c r="AR10" s="17">
        <f t="shared" si="7"/>
        <v>4.5625</v>
      </c>
      <c r="AS10" s="18" t="str">
        <f t="shared" si="8"/>
        <v>C</v>
      </c>
      <c r="AT10" s="19" t="str">
        <f t="shared" si="9"/>
        <v>C</v>
      </c>
      <c r="AU10" s="18" t="str">
        <f t="shared" si="10"/>
        <v>C</v>
      </c>
      <c r="AV10" s="20" t="str">
        <f t="shared" si="11"/>
        <v>A</v>
      </c>
      <c r="AW10" s="20" t="str">
        <f t="shared" si="12"/>
        <v>B</v>
      </c>
      <c r="AX10" s="19" t="str">
        <f t="shared" si="13"/>
        <v>C</v>
      </c>
    </row>
    <row r="11" spans="1:50" ht="19.2" customHeight="1" x14ac:dyDescent="0.45">
      <c r="A11" s="90">
        <v>9</v>
      </c>
      <c r="B11" s="96"/>
      <c r="C11" s="55">
        <v>1</v>
      </c>
      <c r="D11" s="56">
        <v>1</v>
      </c>
      <c r="E11" s="56">
        <v>1</v>
      </c>
      <c r="F11" s="56">
        <v>1</v>
      </c>
      <c r="G11" s="56">
        <v>4</v>
      </c>
      <c r="H11" s="57">
        <v>3</v>
      </c>
      <c r="I11" s="58">
        <v>2</v>
      </c>
      <c r="J11" s="59">
        <v>1</v>
      </c>
      <c r="K11" s="59">
        <v>2</v>
      </c>
      <c r="L11" s="59">
        <v>3</v>
      </c>
      <c r="M11" s="59">
        <v>4</v>
      </c>
      <c r="N11" s="59">
        <v>3</v>
      </c>
      <c r="O11" s="59">
        <v>2</v>
      </c>
      <c r="P11" s="59">
        <v>1</v>
      </c>
      <c r="Q11" s="59">
        <v>2</v>
      </c>
      <c r="R11" s="60">
        <v>1</v>
      </c>
      <c r="S11" s="61">
        <v>4</v>
      </c>
      <c r="T11" s="62">
        <v>1</v>
      </c>
      <c r="U11" s="62">
        <v>3</v>
      </c>
      <c r="V11" s="63">
        <v>2</v>
      </c>
      <c r="W11" s="64">
        <v>2</v>
      </c>
      <c r="X11" s="64">
        <v>2</v>
      </c>
      <c r="Y11" s="64">
        <v>2</v>
      </c>
      <c r="Z11" s="65">
        <v>5</v>
      </c>
      <c r="AA11" s="66">
        <v>5</v>
      </c>
      <c r="AB11" s="66">
        <v>5</v>
      </c>
      <c r="AC11" s="67">
        <v>5</v>
      </c>
      <c r="AD11" s="68">
        <v>2</v>
      </c>
      <c r="AE11" s="68">
        <v>2</v>
      </c>
      <c r="AF11" s="68">
        <v>3</v>
      </c>
      <c r="AG11" s="68">
        <v>3</v>
      </c>
      <c r="AH11" s="69">
        <v>3</v>
      </c>
      <c r="AI11" s="70">
        <v>1</v>
      </c>
      <c r="AJ11" s="151"/>
      <c r="AK11" s="15">
        <f t="shared" si="0"/>
        <v>1.8333333333333333</v>
      </c>
      <c r="AL11" s="16">
        <f t="shared" si="1"/>
        <v>2.1</v>
      </c>
      <c r="AM11" s="17">
        <f t="shared" si="2"/>
        <v>2</v>
      </c>
      <c r="AN11" s="15">
        <f t="shared" si="3"/>
        <v>2.2000000000000002</v>
      </c>
      <c r="AO11" s="16">
        <f t="shared" si="4"/>
        <v>5</v>
      </c>
      <c r="AP11" s="16">
        <f t="shared" si="5"/>
        <v>2</v>
      </c>
      <c r="AQ11" s="16">
        <f t="shared" si="6"/>
        <v>2.6</v>
      </c>
      <c r="AR11" s="17">
        <f t="shared" si="7"/>
        <v>3.0625</v>
      </c>
      <c r="AS11" s="18" t="str">
        <f t="shared" si="8"/>
        <v>E</v>
      </c>
      <c r="AT11" s="19" t="str">
        <f t="shared" si="9"/>
        <v>E</v>
      </c>
      <c r="AU11" s="18" t="str">
        <f t="shared" si="10"/>
        <v>E</v>
      </c>
      <c r="AV11" s="20" t="str">
        <f t="shared" si="11"/>
        <v>A</v>
      </c>
      <c r="AW11" s="20" t="str">
        <f t="shared" si="12"/>
        <v>E</v>
      </c>
      <c r="AX11" s="19" t="str">
        <f t="shared" si="13"/>
        <v>E</v>
      </c>
    </row>
    <row r="12" spans="1:50" ht="19.2" customHeight="1" thickBot="1" x14ac:dyDescent="0.5">
      <c r="A12" s="90">
        <v>10</v>
      </c>
      <c r="B12" s="96"/>
      <c r="C12" s="55">
        <v>4</v>
      </c>
      <c r="D12" s="56">
        <v>4</v>
      </c>
      <c r="E12" s="56">
        <v>5</v>
      </c>
      <c r="F12" s="56">
        <v>4</v>
      </c>
      <c r="G12" s="56">
        <v>4</v>
      </c>
      <c r="H12" s="57">
        <v>4</v>
      </c>
      <c r="I12" s="58">
        <v>3</v>
      </c>
      <c r="J12" s="59">
        <v>4</v>
      </c>
      <c r="K12" s="59">
        <v>5</v>
      </c>
      <c r="L12" s="59">
        <v>4</v>
      </c>
      <c r="M12" s="59">
        <v>3</v>
      </c>
      <c r="N12" s="59">
        <v>4</v>
      </c>
      <c r="O12" s="59">
        <v>2</v>
      </c>
      <c r="P12" s="59">
        <v>4</v>
      </c>
      <c r="Q12" s="59">
        <v>4</v>
      </c>
      <c r="R12" s="60">
        <v>3</v>
      </c>
      <c r="S12" s="61">
        <v>4</v>
      </c>
      <c r="T12" s="62">
        <v>5</v>
      </c>
      <c r="U12" s="62">
        <v>4</v>
      </c>
      <c r="V12" s="63">
        <v>4</v>
      </c>
      <c r="W12" s="64">
        <v>4</v>
      </c>
      <c r="X12" s="64">
        <v>5</v>
      </c>
      <c r="Y12" s="64">
        <v>4</v>
      </c>
      <c r="Z12" s="65">
        <v>5</v>
      </c>
      <c r="AA12" s="66">
        <v>4</v>
      </c>
      <c r="AB12" s="66">
        <v>4</v>
      </c>
      <c r="AC12" s="67">
        <v>4</v>
      </c>
      <c r="AD12" s="68">
        <v>4</v>
      </c>
      <c r="AE12" s="68">
        <v>5</v>
      </c>
      <c r="AF12" s="68">
        <v>5</v>
      </c>
      <c r="AG12" s="68">
        <v>5</v>
      </c>
      <c r="AH12" s="69">
        <v>4</v>
      </c>
      <c r="AI12" s="70">
        <v>4</v>
      </c>
      <c r="AJ12" s="151"/>
      <c r="AK12" s="15">
        <f t="shared" si="0"/>
        <v>4.166666666666667</v>
      </c>
      <c r="AL12" s="16">
        <f t="shared" si="1"/>
        <v>3.6</v>
      </c>
      <c r="AM12" s="17">
        <f t="shared" si="2"/>
        <v>3.8125</v>
      </c>
      <c r="AN12" s="15">
        <f t="shared" si="3"/>
        <v>4.2</v>
      </c>
      <c r="AO12" s="16">
        <f t="shared" si="4"/>
        <v>4.25</v>
      </c>
      <c r="AP12" s="16">
        <f t="shared" si="5"/>
        <v>4.333333333333333</v>
      </c>
      <c r="AQ12" s="16">
        <f t="shared" si="6"/>
        <v>4.5999999999999996</v>
      </c>
      <c r="AR12" s="17">
        <f t="shared" si="7"/>
        <v>4.375</v>
      </c>
      <c r="AS12" s="18" t="str">
        <f t="shared" si="8"/>
        <v>C</v>
      </c>
      <c r="AT12" s="19" t="str">
        <f t="shared" si="9"/>
        <v>D</v>
      </c>
      <c r="AU12" s="18" t="str">
        <f t="shared" si="10"/>
        <v>C</v>
      </c>
      <c r="AV12" s="20" t="str">
        <f t="shared" si="11"/>
        <v>C</v>
      </c>
      <c r="AW12" s="20" t="str">
        <f t="shared" si="12"/>
        <v>C</v>
      </c>
      <c r="AX12" s="19" t="str">
        <f t="shared" si="13"/>
        <v>B</v>
      </c>
    </row>
    <row r="13" spans="1:50" ht="19.2" customHeight="1" x14ac:dyDescent="0.45">
      <c r="A13" s="89">
        <v>11</v>
      </c>
      <c r="B13" s="95"/>
      <c r="C13" s="39">
        <v>4</v>
      </c>
      <c r="D13" s="40">
        <v>2</v>
      </c>
      <c r="E13" s="40">
        <v>3</v>
      </c>
      <c r="F13" s="40">
        <v>1</v>
      </c>
      <c r="G13" s="40">
        <v>4</v>
      </c>
      <c r="H13" s="41">
        <v>3</v>
      </c>
      <c r="I13" s="42">
        <v>5</v>
      </c>
      <c r="J13" s="43">
        <v>3</v>
      </c>
      <c r="K13" s="43">
        <v>5</v>
      </c>
      <c r="L13" s="43">
        <v>4</v>
      </c>
      <c r="M13" s="43">
        <v>3</v>
      </c>
      <c r="N13" s="43">
        <v>3</v>
      </c>
      <c r="O13" s="43">
        <v>5</v>
      </c>
      <c r="P13" s="43">
        <v>4</v>
      </c>
      <c r="Q13" s="43">
        <v>5</v>
      </c>
      <c r="R13" s="44">
        <v>5</v>
      </c>
      <c r="S13" s="45">
        <v>2</v>
      </c>
      <c r="T13" s="46">
        <v>3</v>
      </c>
      <c r="U13" s="46">
        <v>2</v>
      </c>
      <c r="V13" s="47">
        <v>3</v>
      </c>
      <c r="W13" s="48">
        <v>5</v>
      </c>
      <c r="X13" s="48">
        <v>4</v>
      </c>
      <c r="Y13" s="48">
        <v>5</v>
      </c>
      <c r="Z13" s="49">
        <v>5</v>
      </c>
      <c r="AA13" s="50">
        <v>5</v>
      </c>
      <c r="AB13" s="50">
        <v>5</v>
      </c>
      <c r="AC13" s="51">
        <v>5</v>
      </c>
      <c r="AD13" s="52">
        <v>5</v>
      </c>
      <c r="AE13" s="52">
        <v>4</v>
      </c>
      <c r="AF13" s="52">
        <v>4</v>
      </c>
      <c r="AG13" s="52">
        <v>3</v>
      </c>
      <c r="AH13" s="53">
        <v>3</v>
      </c>
      <c r="AI13" s="54">
        <v>2</v>
      </c>
      <c r="AJ13" s="151"/>
      <c r="AK13" s="15">
        <f t="shared" si="0"/>
        <v>2.8333333333333335</v>
      </c>
      <c r="AL13" s="16">
        <f t="shared" si="1"/>
        <v>4.2</v>
      </c>
      <c r="AM13" s="17">
        <f t="shared" si="2"/>
        <v>3.6875</v>
      </c>
      <c r="AN13" s="15">
        <f t="shared" si="3"/>
        <v>2.4</v>
      </c>
      <c r="AO13" s="16">
        <f t="shared" si="4"/>
        <v>5</v>
      </c>
      <c r="AP13" s="16">
        <f t="shared" si="5"/>
        <v>4.666666666666667</v>
      </c>
      <c r="AQ13" s="16">
        <f t="shared" si="6"/>
        <v>3.8</v>
      </c>
      <c r="AR13" s="17">
        <f t="shared" si="7"/>
        <v>3.9375</v>
      </c>
      <c r="AS13" s="18" t="str">
        <f t="shared" si="8"/>
        <v>D</v>
      </c>
      <c r="AT13" s="19" t="str">
        <f t="shared" si="9"/>
        <v>C</v>
      </c>
      <c r="AU13" s="18" t="str">
        <f t="shared" si="10"/>
        <v>E</v>
      </c>
      <c r="AV13" s="20" t="str">
        <f t="shared" si="11"/>
        <v>A</v>
      </c>
      <c r="AW13" s="20" t="str">
        <f t="shared" si="12"/>
        <v>B</v>
      </c>
      <c r="AX13" s="19" t="str">
        <f t="shared" si="13"/>
        <v>D</v>
      </c>
    </row>
    <row r="14" spans="1:50" ht="19.2" customHeight="1" x14ac:dyDescent="0.45">
      <c r="A14" s="90">
        <v>12</v>
      </c>
      <c r="B14" s="96"/>
      <c r="C14" s="55">
        <v>5</v>
      </c>
      <c r="D14" s="56">
        <v>4</v>
      </c>
      <c r="E14" s="56">
        <v>3</v>
      </c>
      <c r="F14" s="56">
        <v>4</v>
      </c>
      <c r="G14" s="56">
        <v>5</v>
      </c>
      <c r="H14" s="57">
        <v>5</v>
      </c>
      <c r="I14" s="58">
        <v>3</v>
      </c>
      <c r="J14" s="59">
        <v>4</v>
      </c>
      <c r="K14" s="59">
        <v>3</v>
      </c>
      <c r="L14" s="59">
        <v>3</v>
      </c>
      <c r="M14" s="59">
        <v>4</v>
      </c>
      <c r="N14" s="59">
        <v>4</v>
      </c>
      <c r="O14" s="59">
        <v>5</v>
      </c>
      <c r="P14" s="59">
        <v>3</v>
      </c>
      <c r="Q14" s="59">
        <v>4</v>
      </c>
      <c r="R14" s="60">
        <v>4</v>
      </c>
      <c r="S14" s="61">
        <v>2</v>
      </c>
      <c r="T14" s="62">
        <v>1</v>
      </c>
      <c r="U14" s="62">
        <v>1</v>
      </c>
      <c r="V14" s="63">
        <v>2</v>
      </c>
      <c r="W14" s="64">
        <v>5</v>
      </c>
      <c r="X14" s="64">
        <v>3</v>
      </c>
      <c r="Y14" s="64">
        <v>4</v>
      </c>
      <c r="Z14" s="65">
        <v>4</v>
      </c>
      <c r="AA14" s="66">
        <v>5</v>
      </c>
      <c r="AB14" s="66">
        <v>5</v>
      </c>
      <c r="AC14" s="67">
        <v>5</v>
      </c>
      <c r="AD14" s="68">
        <v>3</v>
      </c>
      <c r="AE14" s="68">
        <v>2</v>
      </c>
      <c r="AF14" s="68">
        <v>3</v>
      </c>
      <c r="AG14" s="68">
        <v>2</v>
      </c>
      <c r="AH14" s="69">
        <v>2</v>
      </c>
      <c r="AI14" s="70">
        <v>2</v>
      </c>
      <c r="AJ14" s="151"/>
      <c r="AK14" s="15">
        <f t="shared" si="0"/>
        <v>4.333333333333333</v>
      </c>
      <c r="AL14" s="16">
        <f t="shared" si="1"/>
        <v>3.7</v>
      </c>
      <c r="AM14" s="17">
        <f t="shared" si="2"/>
        <v>3.9375</v>
      </c>
      <c r="AN14" s="15">
        <f t="shared" si="3"/>
        <v>1.6</v>
      </c>
      <c r="AO14" s="16">
        <f t="shared" si="4"/>
        <v>4.75</v>
      </c>
      <c r="AP14" s="16">
        <f t="shared" si="5"/>
        <v>4</v>
      </c>
      <c r="AQ14" s="16">
        <f t="shared" si="6"/>
        <v>2.4</v>
      </c>
      <c r="AR14" s="17">
        <f t="shared" si="7"/>
        <v>3.0625</v>
      </c>
      <c r="AS14" s="18" t="str">
        <f t="shared" si="8"/>
        <v>C</v>
      </c>
      <c r="AT14" s="19" t="str">
        <f t="shared" si="9"/>
        <v>C</v>
      </c>
      <c r="AU14" s="18" t="str">
        <f t="shared" si="10"/>
        <v>E</v>
      </c>
      <c r="AV14" s="20" t="str">
        <f t="shared" si="11"/>
        <v>B</v>
      </c>
      <c r="AW14" s="20" t="str">
        <f t="shared" si="12"/>
        <v>D</v>
      </c>
      <c r="AX14" s="19" t="str">
        <f t="shared" si="13"/>
        <v>E</v>
      </c>
    </row>
    <row r="15" spans="1:50" ht="19.2" customHeight="1" x14ac:dyDescent="0.45">
      <c r="A15" s="90">
        <v>13</v>
      </c>
      <c r="B15" s="96"/>
      <c r="C15" s="55">
        <v>5</v>
      </c>
      <c r="D15" s="56">
        <v>5</v>
      </c>
      <c r="E15" s="56">
        <v>5</v>
      </c>
      <c r="F15" s="56">
        <v>5</v>
      </c>
      <c r="G15" s="56">
        <v>5</v>
      </c>
      <c r="H15" s="57">
        <v>5</v>
      </c>
      <c r="I15" s="58">
        <v>5</v>
      </c>
      <c r="J15" s="59">
        <v>5</v>
      </c>
      <c r="K15" s="59">
        <v>5</v>
      </c>
      <c r="L15" s="59">
        <v>5</v>
      </c>
      <c r="M15" s="59">
        <v>4</v>
      </c>
      <c r="N15" s="59">
        <v>5</v>
      </c>
      <c r="O15" s="59">
        <v>5</v>
      </c>
      <c r="P15" s="59">
        <v>5</v>
      </c>
      <c r="Q15" s="59">
        <v>5</v>
      </c>
      <c r="R15" s="60">
        <v>4</v>
      </c>
      <c r="S15" s="61">
        <v>5</v>
      </c>
      <c r="T15" s="62">
        <v>3</v>
      </c>
      <c r="U15" s="62">
        <v>5</v>
      </c>
      <c r="V15" s="63">
        <v>5</v>
      </c>
      <c r="W15" s="64">
        <v>5</v>
      </c>
      <c r="X15" s="64">
        <v>5</v>
      </c>
      <c r="Y15" s="64">
        <v>5</v>
      </c>
      <c r="Z15" s="65">
        <v>4</v>
      </c>
      <c r="AA15" s="66">
        <v>5</v>
      </c>
      <c r="AB15" s="66">
        <v>4</v>
      </c>
      <c r="AC15" s="67">
        <v>4</v>
      </c>
      <c r="AD15" s="68">
        <v>4</v>
      </c>
      <c r="AE15" s="68">
        <v>5</v>
      </c>
      <c r="AF15" s="68">
        <v>5</v>
      </c>
      <c r="AG15" s="68">
        <v>5</v>
      </c>
      <c r="AH15" s="69">
        <v>5</v>
      </c>
      <c r="AI15" s="70">
        <v>5</v>
      </c>
      <c r="AJ15" s="151"/>
      <c r="AK15" s="15">
        <f t="shared" si="0"/>
        <v>5</v>
      </c>
      <c r="AL15" s="16">
        <f t="shared" si="1"/>
        <v>4.8</v>
      </c>
      <c r="AM15" s="17">
        <f t="shared" si="2"/>
        <v>4.875</v>
      </c>
      <c r="AN15" s="15">
        <f t="shared" si="3"/>
        <v>4.5999999999999996</v>
      </c>
      <c r="AO15" s="16">
        <f t="shared" si="4"/>
        <v>4.25</v>
      </c>
      <c r="AP15" s="16">
        <f t="shared" si="5"/>
        <v>5</v>
      </c>
      <c r="AQ15" s="16">
        <f t="shared" si="6"/>
        <v>4.8</v>
      </c>
      <c r="AR15" s="17">
        <f t="shared" si="7"/>
        <v>4.625</v>
      </c>
      <c r="AS15" s="18" t="str">
        <f t="shared" si="8"/>
        <v>A</v>
      </c>
      <c r="AT15" s="19" t="str">
        <f t="shared" si="9"/>
        <v>A</v>
      </c>
      <c r="AU15" s="18" t="str">
        <f t="shared" si="10"/>
        <v>B</v>
      </c>
      <c r="AV15" s="20" t="str">
        <f t="shared" si="11"/>
        <v>C</v>
      </c>
      <c r="AW15" s="20" t="str">
        <f t="shared" si="12"/>
        <v>A</v>
      </c>
      <c r="AX15" s="19" t="str">
        <f t="shared" si="13"/>
        <v>A</v>
      </c>
    </row>
    <row r="16" spans="1:50" ht="19.2" customHeight="1" x14ac:dyDescent="0.45">
      <c r="A16" s="90">
        <v>14</v>
      </c>
      <c r="B16" s="96"/>
      <c r="C16" s="55">
        <v>5</v>
      </c>
      <c r="D16" s="56">
        <v>5</v>
      </c>
      <c r="E16" s="56">
        <v>5</v>
      </c>
      <c r="F16" s="56">
        <v>5</v>
      </c>
      <c r="G16" s="56">
        <v>5</v>
      </c>
      <c r="H16" s="57">
        <v>5</v>
      </c>
      <c r="I16" s="58">
        <v>5</v>
      </c>
      <c r="J16" s="59">
        <v>5</v>
      </c>
      <c r="K16" s="59">
        <v>5</v>
      </c>
      <c r="L16" s="59">
        <v>5</v>
      </c>
      <c r="M16" s="59">
        <v>5</v>
      </c>
      <c r="N16" s="59">
        <v>4</v>
      </c>
      <c r="O16" s="59">
        <v>5</v>
      </c>
      <c r="P16" s="59">
        <v>5</v>
      </c>
      <c r="Q16" s="59">
        <v>5</v>
      </c>
      <c r="R16" s="60">
        <v>5</v>
      </c>
      <c r="S16" s="61">
        <v>4</v>
      </c>
      <c r="T16" s="62">
        <v>5</v>
      </c>
      <c r="U16" s="62">
        <v>5</v>
      </c>
      <c r="V16" s="63">
        <v>5</v>
      </c>
      <c r="W16" s="64">
        <v>5</v>
      </c>
      <c r="X16" s="64">
        <v>5</v>
      </c>
      <c r="Y16" s="64">
        <v>5</v>
      </c>
      <c r="Z16" s="65">
        <v>4</v>
      </c>
      <c r="AA16" s="66">
        <v>5</v>
      </c>
      <c r="AB16" s="66">
        <v>4</v>
      </c>
      <c r="AC16" s="67">
        <v>5</v>
      </c>
      <c r="AD16" s="68">
        <v>4</v>
      </c>
      <c r="AE16" s="68">
        <v>5</v>
      </c>
      <c r="AF16" s="68">
        <v>4</v>
      </c>
      <c r="AG16" s="68">
        <v>4</v>
      </c>
      <c r="AH16" s="69">
        <v>4</v>
      </c>
      <c r="AI16" s="70">
        <v>5</v>
      </c>
      <c r="AJ16" s="151"/>
      <c r="AK16" s="15">
        <f t="shared" si="0"/>
        <v>5</v>
      </c>
      <c r="AL16" s="16">
        <f t="shared" si="1"/>
        <v>4.9000000000000004</v>
      </c>
      <c r="AM16" s="17">
        <f t="shared" si="2"/>
        <v>4.9375</v>
      </c>
      <c r="AN16" s="15">
        <f t="shared" si="3"/>
        <v>4.8</v>
      </c>
      <c r="AO16" s="16">
        <f t="shared" si="4"/>
        <v>4.5</v>
      </c>
      <c r="AP16" s="16">
        <f t="shared" si="5"/>
        <v>5</v>
      </c>
      <c r="AQ16" s="16">
        <f t="shared" si="6"/>
        <v>4.2</v>
      </c>
      <c r="AR16" s="17">
        <f t="shared" si="7"/>
        <v>4.5625</v>
      </c>
      <c r="AS16" s="18" t="str">
        <f t="shared" si="8"/>
        <v>A</v>
      </c>
      <c r="AT16" s="19" t="str">
        <f t="shared" si="9"/>
        <v>A</v>
      </c>
      <c r="AU16" s="18" t="str">
        <f t="shared" si="10"/>
        <v>A</v>
      </c>
      <c r="AV16" s="20" t="str">
        <f t="shared" si="11"/>
        <v>C</v>
      </c>
      <c r="AW16" s="20" t="str">
        <f t="shared" si="12"/>
        <v>A</v>
      </c>
      <c r="AX16" s="19" t="str">
        <f t="shared" si="13"/>
        <v>C</v>
      </c>
    </row>
    <row r="17" spans="1:50" ht="19.2" customHeight="1" thickBot="1" x14ac:dyDescent="0.5">
      <c r="A17" s="91">
        <v>15</v>
      </c>
      <c r="B17" s="97"/>
      <c r="C17" s="71">
        <v>4</v>
      </c>
      <c r="D17" s="72">
        <v>4</v>
      </c>
      <c r="E17" s="72">
        <v>5</v>
      </c>
      <c r="F17" s="72">
        <v>4</v>
      </c>
      <c r="G17" s="72">
        <v>4</v>
      </c>
      <c r="H17" s="73">
        <v>5</v>
      </c>
      <c r="I17" s="74">
        <v>4</v>
      </c>
      <c r="J17" s="75">
        <v>4</v>
      </c>
      <c r="K17" s="75">
        <v>5</v>
      </c>
      <c r="L17" s="75">
        <v>4</v>
      </c>
      <c r="M17" s="75">
        <v>3</v>
      </c>
      <c r="N17" s="75">
        <v>3</v>
      </c>
      <c r="O17" s="75">
        <v>4</v>
      </c>
      <c r="P17" s="75">
        <v>4</v>
      </c>
      <c r="Q17" s="75">
        <v>5</v>
      </c>
      <c r="R17" s="76">
        <v>4</v>
      </c>
      <c r="S17" s="77">
        <v>2</v>
      </c>
      <c r="T17" s="78">
        <v>3</v>
      </c>
      <c r="U17" s="78">
        <v>4</v>
      </c>
      <c r="V17" s="79">
        <v>5</v>
      </c>
      <c r="W17" s="80">
        <v>4</v>
      </c>
      <c r="X17" s="80">
        <v>5</v>
      </c>
      <c r="Y17" s="80">
        <v>4</v>
      </c>
      <c r="Z17" s="81">
        <v>4</v>
      </c>
      <c r="AA17" s="82">
        <v>5</v>
      </c>
      <c r="AB17" s="82">
        <v>3</v>
      </c>
      <c r="AC17" s="83">
        <v>4</v>
      </c>
      <c r="AD17" s="84">
        <v>3</v>
      </c>
      <c r="AE17" s="84">
        <v>4</v>
      </c>
      <c r="AF17" s="84">
        <v>3</v>
      </c>
      <c r="AG17" s="84">
        <v>4</v>
      </c>
      <c r="AH17" s="85">
        <v>4</v>
      </c>
      <c r="AI17" s="86">
        <v>5</v>
      </c>
      <c r="AJ17" s="151"/>
      <c r="AK17" s="15">
        <f t="shared" si="0"/>
        <v>4.333333333333333</v>
      </c>
      <c r="AL17" s="16">
        <f t="shared" si="1"/>
        <v>4</v>
      </c>
      <c r="AM17" s="17">
        <f t="shared" si="2"/>
        <v>4.125</v>
      </c>
      <c r="AN17" s="15">
        <f t="shared" si="3"/>
        <v>3.8</v>
      </c>
      <c r="AO17" s="16">
        <f t="shared" si="4"/>
        <v>4</v>
      </c>
      <c r="AP17" s="16">
        <f t="shared" si="5"/>
        <v>4.333333333333333</v>
      </c>
      <c r="AQ17" s="16">
        <f t="shared" si="6"/>
        <v>3.6</v>
      </c>
      <c r="AR17" s="17">
        <f t="shared" si="7"/>
        <v>3.8125</v>
      </c>
      <c r="AS17" s="18" t="str">
        <f t="shared" si="8"/>
        <v>C</v>
      </c>
      <c r="AT17" s="19" t="str">
        <f t="shared" si="9"/>
        <v>C</v>
      </c>
      <c r="AU17" s="18" t="str">
        <f t="shared" si="10"/>
        <v>D</v>
      </c>
      <c r="AV17" s="20" t="str">
        <f t="shared" si="11"/>
        <v>D</v>
      </c>
      <c r="AW17" s="20" t="str">
        <f t="shared" si="12"/>
        <v>C</v>
      </c>
      <c r="AX17" s="19" t="str">
        <f t="shared" si="13"/>
        <v>D</v>
      </c>
    </row>
    <row r="18" spans="1:50" ht="19.2" customHeight="1" x14ac:dyDescent="0.45">
      <c r="A18" s="90">
        <v>16</v>
      </c>
      <c r="B18" s="96"/>
      <c r="C18" s="55">
        <v>2</v>
      </c>
      <c r="D18" s="56">
        <v>3</v>
      </c>
      <c r="E18" s="56">
        <v>5</v>
      </c>
      <c r="F18" s="56">
        <v>5</v>
      </c>
      <c r="G18" s="56">
        <v>4</v>
      </c>
      <c r="H18" s="57">
        <v>4</v>
      </c>
      <c r="I18" s="58">
        <v>2</v>
      </c>
      <c r="J18" s="59">
        <v>3</v>
      </c>
      <c r="K18" s="59">
        <v>4</v>
      </c>
      <c r="L18" s="59">
        <v>3</v>
      </c>
      <c r="M18" s="59">
        <v>5</v>
      </c>
      <c r="N18" s="59">
        <v>3</v>
      </c>
      <c r="O18" s="59">
        <v>4</v>
      </c>
      <c r="P18" s="59">
        <v>4</v>
      </c>
      <c r="Q18" s="59">
        <v>4</v>
      </c>
      <c r="R18" s="60">
        <v>3</v>
      </c>
      <c r="S18" s="61">
        <v>5</v>
      </c>
      <c r="T18" s="62">
        <v>4</v>
      </c>
      <c r="U18" s="62">
        <v>4</v>
      </c>
      <c r="V18" s="63">
        <v>4</v>
      </c>
      <c r="W18" s="64">
        <v>4</v>
      </c>
      <c r="X18" s="64">
        <v>5</v>
      </c>
      <c r="Y18" s="64">
        <v>5</v>
      </c>
      <c r="Z18" s="65">
        <v>4</v>
      </c>
      <c r="AA18" s="66">
        <v>3</v>
      </c>
      <c r="AB18" s="66">
        <v>3</v>
      </c>
      <c r="AC18" s="67">
        <v>3</v>
      </c>
      <c r="AD18" s="68">
        <v>4</v>
      </c>
      <c r="AE18" s="68">
        <v>4</v>
      </c>
      <c r="AF18" s="68">
        <v>3</v>
      </c>
      <c r="AG18" s="68">
        <v>4</v>
      </c>
      <c r="AH18" s="69">
        <v>4</v>
      </c>
      <c r="AI18" s="70">
        <v>4</v>
      </c>
      <c r="AJ18" s="151"/>
      <c r="AK18" s="15">
        <f t="shared" si="0"/>
        <v>3.8333333333333335</v>
      </c>
      <c r="AL18" s="16">
        <f t="shared" si="1"/>
        <v>3.5</v>
      </c>
      <c r="AM18" s="17">
        <f t="shared" si="2"/>
        <v>3.625</v>
      </c>
      <c r="AN18" s="15">
        <f t="shared" si="3"/>
        <v>4.2</v>
      </c>
      <c r="AO18" s="16">
        <f t="shared" si="4"/>
        <v>3.25</v>
      </c>
      <c r="AP18" s="16">
        <f t="shared" si="5"/>
        <v>4.666666666666667</v>
      </c>
      <c r="AQ18" s="16">
        <f t="shared" si="6"/>
        <v>3.8</v>
      </c>
      <c r="AR18" s="17">
        <f t="shared" si="7"/>
        <v>3.9375</v>
      </c>
      <c r="AS18" s="18" t="str">
        <f t="shared" si="8"/>
        <v>C</v>
      </c>
      <c r="AT18" s="19" t="str">
        <f t="shared" si="9"/>
        <v>D</v>
      </c>
      <c r="AU18" s="18" t="str">
        <f t="shared" si="10"/>
        <v>C</v>
      </c>
      <c r="AV18" s="20" t="str">
        <f t="shared" si="11"/>
        <v>D</v>
      </c>
      <c r="AW18" s="20" t="str">
        <f t="shared" si="12"/>
        <v>B</v>
      </c>
      <c r="AX18" s="19" t="str">
        <f t="shared" si="13"/>
        <v>D</v>
      </c>
    </row>
    <row r="19" spans="1:50" ht="19.2" customHeight="1" x14ac:dyDescent="0.45">
      <c r="A19" s="90">
        <v>17</v>
      </c>
      <c r="B19" s="96"/>
      <c r="C19" s="55">
        <v>5</v>
      </c>
      <c r="D19" s="56">
        <v>5</v>
      </c>
      <c r="E19" s="56">
        <v>3</v>
      </c>
      <c r="F19" s="56">
        <v>5</v>
      </c>
      <c r="G19" s="56">
        <v>5</v>
      </c>
      <c r="H19" s="57">
        <v>4</v>
      </c>
      <c r="I19" s="58">
        <v>5</v>
      </c>
      <c r="J19" s="59">
        <v>5</v>
      </c>
      <c r="K19" s="59">
        <v>5</v>
      </c>
      <c r="L19" s="59">
        <v>4</v>
      </c>
      <c r="M19" s="59">
        <v>3</v>
      </c>
      <c r="N19" s="59">
        <v>5</v>
      </c>
      <c r="O19" s="59">
        <v>4</v>
      </c>
      <c r="P19" s="59">
        <v>2</v>
      </c>
      <c r="Q19" s="59">
        <v>5</v>
      </c>
      <c r="R19" s="60">
        <v>5</v>
      </c>
      <c r="S19" s="61">
        <v>4</v>
      </c>
      <c r="T19" s="62">
        <v>5</v>
      </c>
      <c r="U19" s="62">
        <v>4</v>
      </c>
      <c r="V19" s="63">
        <v>5</v>
      </c>
      <c r="W19" s="64">
        <v>5</v>
      </c>
      <c r="X19" s="64">
        <v>5</v>
      </c>
      <c r="Y19" s="64">
        <v>5</v>
      </c>
      <c r="Z19" s="65">
        <v>4</v>
      </c>
      <c r="AA19" s="66">
        <v>5</v>
      </c>
      <c r="AB19" s="66">
        <v>5</v>
      </c>
      <c r="AC19" s="67">
        <v>5</v>
      </c>
      <c r="AD19" s="68">
        <v>4</v>
      </c>
      <c r="AE19" s="68">
        <v>5</v>
      </c>
      <c r="AF19" s="68">
        <v>5</v>
      </c>
      <c r="AG19" s="68">
        <v>5</v>
      </c>
      <c r="AH19" s="69">
        <v>4</v>
      </c>
      <c r="AI19" s="70">
        <v>5</v>
      </c>
      <c r="AJ19" s="151"/>
      <c r="AK19" s="15">
        <f t="shared" si="0"/>
        <v>4.5</v>
      </c>
      <c r="AL19" s="16">
        <f t="shared" si="1"/>
        <v>4.3</v>
      </c>
      <c r="AM19" s="17">
        <f t="shared" si="2"/>
        <v>4.375</v>
      </c>
      <c r="AN19" s="15">
        <f t="shared" si="3"/>
        <v>4.5999999999999996</v>
      </c>
      <c r="AO19" s="16">
        <f t="shared" si="4"/>
        <v>4.75</v>
      </c>
      <c r="AP19" s="16">
        <f t="shared" si="5"/>
        <v>5</v>
      </c>
      <c r="AQ19" s="16">
        <f t="shared" si="6"/>
        <v>4.5999999999999996</v>
      </c>
      <c r="AR19" s="17">
        <f t="shared" si="7"/>
        <v>4.6875</v>
      </c>
      <c r="AS19" s="18" t="str">
        <f t="shared" si="8"/>
        <v>B</v>
      </c>
      <c r="AT19" s="19" t="str">
        <f t="shared" si="9"/>
        <v>B</v>
      </c>
      <c r="AU19" s="18" t="str">
        <f t="shared" si="10"/>
        <v>B</v>
      </c>
      <c r="AV19" s="20" t="str">
        <f t="shared" si="11"/>
        <v>B</v>
      </c>
      <c r="AW19" s="20" t="str">
        <f t="shared" si="12"/>
        <v>A</v>
      </c>
      <c r="AX19" s="19" t="str">
        <f t="shared" si="13"/>
        <v>B</v>
      </c>
    </row>
    <row r="20" spans="1:50" ht="19.2" customHeight="1" x14ac:dyDescent="0.45">
      <c r="A20" s="90">
        <v>18</v>
      </c>
      <c r="B20" s="96"/>
      <c r="C20" s="55">
        <v>5</v>
      </c>
      <c r="D20" s="56">
        <v>5</v>
      </c>
      <c r="E20" s="56">
        <v>5</v>
      </c>
      <c r="F20" s="56">
        <v>5</v>
      </c>
      <c r="G20" s="56">
        <v>4</v>
      </c>
      <c r="H20" s="57">
        <v>5</v>
      </c>
      <c r="I20" s="58">
        <v>4</v>
      </c>
      <c r="J20" s="59">
        <v>4</v>
      </c>
      <c r="K20" s="59">
        <v>4</v>
      </c>
      <c r="L20" s="59">
        <v>5</v>
      </c>
      <c r="M20" s="59">
        <v>4</v>
      </c>
      <c r="N20" s="59">
        <v>5</v>
      </c>
      <c r="O20" s="59">
        <v>4</v>
      </c>
      <c r="P20" s="59">
        <v>5</v>
      </c>
      <c r="Q20" s="59">
        <v>4</v>
      </c>
      <c r="R20" s="60">
        <v>5</v>
      </c>
      <c r="S20" s="61">
        <v>5</v>
      </c>
      <c r="T20" s="62">
        <v>5</v>
      </c>
      <c r="U20" s="62">
        <v>4</v>
      </c>
      <c r="V20" s="63">
        <v>5</v>
      </c>
      <c r="W20" s="64">
        <v>5</v>
      </c>
      <c r="X20" s="64">
        <v>4</v>
      </c>
      <c r="Y20" s="64">
        <v>5</v>
      </c>
      <c r="Z20" s="65">
        <v>4</v>
      </c>
      <c r="AA20" s="66">
        <v>4</v>
      </c>
      <c r="AB20" s="66">
        <v>4</v>
      </c>
      <c r="AC20" s="67">
        <v>4</v>
      </c>
      <c r="AD20" s="68">
        <v>4</v>
      </c>
      <c r="AE20" s="68">
        <v>5</v>
      </c>
      <c r="AF20" s="68">
        <v>4</v>
      </c>
      <c r="AG20" s="68">
        <v>5</v>
      </c>
      <c r="AH20" s="69">
        <v>5</v>
      </c>
      <c r="AI20" s="70">
        <v>4</v>
      </c>
      <c r="AJ20" s="151"/>
      <c r="AK20" s="15">
        <f t="shared" si="0"/>
        <v>4.833333333333333</v>
      </c>
      <c r="AL20" s="16">
        <f t="shared" si="1"/>
        <v>4.4000000000000004</v>
      </c>
      <c r="AM20" s="17">
        <f t="shared" si="2"/>
        <v>4.5625</v>
      </c>
      <c r="AN20" s="15">
        <f t="shared" si="3"/>
        <v>4.5999999999999996</v>
      </c>
      <c r="AO20" s="16">
        <f t="shared" si="4"/>
        <v>4</v>
      </c>
      <c r="AP20" s="16">
        <f t="shared" si="5"/>
        <v>4.666666666666667</v>
      </c>
      <c r="AQ20" s="16">
        <f t="shared" si="6"/>
        <v>4.5999999999999996</v>
      </c>
      <c r="AR20" s="17">
        <f t="shared" si="7"/>
        <v>4.5</v>
      </c>
      <c r="AS20" s="18" t="str">
        <f t="shared" si="8"/>
        <v>A</v>
      </c>
      <c r="AT20" s="19" t="str">
        <f t="shared" si="9"/>
        <v>B</v>
      </c>
      <c r="AU20" s="18" t="str">
        <f t="shared" si="10"/>
        <v>B</v>
      </c>
      <c r="AV20" s="20" t="str">
        <f t="shared" si="11"/>
        <v>D</v>
      </c>
      <c r="AW20" s="20" t="str">
        <f t="shared" si="12"/>
        <v>B</v>
      </c>
      <c r="AX20" s="19" t="str">
        <f t="shared" si="13"/>
        <v>B</v>
      </c>
    </row>
    <row r="21" spans="1:50" ht="19.2" customHeight="1" x14ac:dyDescent="0.45">
      <c r="A21" s="90">
        <v>19</v>
      </c>
      <c r="B21" s="96"/>
      <c r="C21" s="55">
        <v>4</v>
      </c>
      <c r="D21" s="56">
        <v>4</v>
      </c>
      <c r="E21" s="56">
        <v>4</v>
      </c>
      <c r="F21" s="56">
        <v>5</v>
      </c>
      <c r="G21" s="56">
        <v>5</v>
      </c>
      <c r="H21" s="57">
        <v>5</v>
      </c>
      <c r="I21" s="58">
        <v>4</v>
      </c>
      <c r="J21" s="59">
        <v>5</v>
      </c>
      <c r="K21" s="59">
        <v>4</v>
      </c>
      <c r="L21" s="59">
        <v>4</v>
      </c>
      <c r="M21" s="59">
        <v>5</v>
      </c>
      <c r="N21" s="59">
        <v>5</v>
      </c>
      <c r="O21" s="59">
        <v>4</v>
      </c>
      <c r="P21" s="59">
        <v>4</v>
      </c>
      <c r="Q21" s="59">
        <v>4</v>
      </c>
      <c r="R21" s="60">
        <v>5</v>
      </c>
      <c r="S21" s="61">
        <v>4</v>
      </c>
      <c r="T21" s="62">
        <v>4</v>
      </c>
      <c r="U21" s="62">
        <v>4</v>
      </c>
      <c r="V21" s="63">
        <v>5</v>
      </c>
      <c r="W21" s="64">
        <v>4</v>
      </c>
      <c r="X21" s="64">
        <v>5</v>
      </c>
      <c r="Y21" s="64">
        <v>5</v>
      </c>
      <c r="Z21" s="65">
        <v>4</v>
      </c>
      <c r="AA21" s="66">
        <v>5</v>
      </c>
      <c r="AB21" s="66">
        <v>4</v>
      </c>
      <c r="AC21" s="67">
        <v>5</v>
      </c>
      <c r="AD21" s="68">
        <v>5</v>
      </c>
      <c r="AE21" s="68">
        <v>4</v>
      </c>
      <c r="AF21" s="68">
        <v>4</v>
      </c>
      <c r="AG21" s="68">
        <v>5</v>
      </c>
      <c r="AH21" s="69">
        <v>4</v>
      </c>
      <c r="AI21" s="70">
        <v>4</v>
      </c>
      <c r="AJ21" s="151"/>
      <c r="AK21" s="15">
        <f t="shared" si="0"/>
        <v>4.5</v>
      </c>
      <c r="AL21" s="16">
        <f t="shared" si="1"/>
        <v>4.4000000000000004</v>
      </c>
      <c r="AM21" s="17">
        <f t="shared" si="2"/>
        <v>4.4375</v>
      </c>
      <c r="AN21" s="15">
        <f t="shared" si="3"/>
        <v>4.2</v>
      </c>
      <c r="AO21" s="16">
        <f t="shared" si="4"/>
        <v>4.5</v>
      </c>
      <c r="AP21" s="16">
        <f t="shared" si="5"/>
        <v>4.666666666666667</v>
      </c>
      <c r="AQ21" s="16">
        <f t="shared" si="6"/>
        <v>4.4000000000000004</v>
      </c>
      <c r="AR21" s="17">
        <f t="shared" si="7"/>
        <v>4.4375</v>
      </c>
      <c r="AS21" s="18" t="str">
        <f t="shared" si="8"/>
        <v>B</v>
      </c>
      <c r="AT21" s="19" t="str">
        <f t="shared" si="9"/>
        <v>B</v>
      </c>
      <c r="AU21" s="18" t="str">
        <f t="shared" si="10"/>
        <v>C</v>
      </c>
      <c r="AV21" s="20" t="str">
        <f t="shared" si="11"/>
        <v>C</v>
      </c>
      <c r="AW21" s="20" t="str">
        <f t="shared" si="12"/>
        <v>B</v>
      </c>
      <c r="AX21" s="19" t="str">
        <f t="shared" si="13"/>
        <v>C</v>
      </c>
    </row>
    <row r="22" spans="1:50" ht="19.2" customHeight="1" thickBot="1" x14ac:dyDescent="0.5">
      <c r="A22" s="90">
        <v>20</v>
      </c>
      <c r="B22" s="96"/>
      <c r="C22" s="55">
        <v>5</v>
      </c>
      <c r="D22" s="56">
        <v>5</v>
      </c>
      <c r="E22" s="56">
        <v>4</v>
      </c>
      <c r="F22" s="56">
        <v>4</v>
      </c>
      <c r="G22" s="56">
        <v>2</v>
      </c>
      <c r="H22" s="57">
        <v>4</v>
      </c>
      <c r="I22" s="58">
        <v>1</v>
      </c>
      <c r="J22" s="59">
        <v>2</v>
      </c>
      <c r="K22" s="59">
        <v>3</v>
      </c>
      <c r="L22" s="59">
        <v>2</v>
      </c>
      <c r="M22" s="59">
        <v>1</v>
      </c>
      <c r="N22" s="59">
        <v>1</v>
      </c>
      <c r="O22" s="59">
        <v>2</v>
      </c>
      <c r="P22" s="59">
        <v>2</v>
      </c>
      <c r="Q22" s="59">
        <v>2</v>
      </c>
      <c r="R22" s="60">
        <v>2</v>
      </c>
      <c r="S22" s="61">
        <v>4</v>
      </c>
      <c r="T22" s="62">
        <v>4</v>
      </c>
      <c r="U22" s="62">
        <v>3</v>
      </c>
      <c r="V22" s="63">
        <v>5</v>
      </c>
      <c r="W22" s="64">
        <v>4</v>
      </c>
      <c r="X22" s="64">
        <v>4</v>
      </c>
      <c r="Y22" s="64">
        <v>4</v>
      </c>
      <c r="Z22" s="65">
        <v>4</v>
      </c>
      <c r="AA22" s="66">
        <v>5</v>
      </c>
      <c r="AB22" s="66">
        <v>5</v>
      </c>
      <c r="AC22" s="67">
        <v>5</v>
      </c>
      <c r="AD22" s="68">
        <v>4</v>
      </c>
      <c r="AE22" s="68">
        <v>4</v>
      </c>
      <c r="AF22" s="68">
        <v>2</v>
      </c>
      <c r="AG22" s="68">
        <v>4</v>
      </c>
      <c r="AH22" s="69">
        <v>2</v>
      </c>
      <c r="AI22" s="70">
        <v>4</v>
      </c>
      <c r="AJ22" s="151"/>
      <c r="AK22" s="15">
        <f t="shared" si="0"/>
        <v>4</v>
      </c>
      <c r="AL22" s="16">
        <f t="shared" si="1"/>
        <v>1.8</v>
      </c>
      <c r="AM22" s="17">
        <f t="shared" si="2"/>
        <v>2.625</v>
      </c>
      <c r="AN22" s="15">
        <f t="shared" si="3"/>
        <v>4</v>
      </c>
      <c r="AO22" s="16">
        <f t="shared" si="4"/>
        <v>4.75</v>
      </c>
      <c r="AP22" s="16">
        <f t="shared" si="5"/>
        <v>4</v>
      </c>
      <c r="AQ22" s="16">
        <f t="shared" si="6"/>
        <v>3.2</v>
      </c>
      <c r="AR22" s="17">
        <f t="shared" si="7"/>
        <v>3.9375</v>
      </c>
      <c r="AS22" s="18" t="str">
        <f t="shared" si="8"/>
        <v>C</v>
      </c>
      <c r="AT22" s="19" t="str">
        <f t="shared" si="9"/>
        <v>E</v>
      </c>
      <c r="AU22" s="18" t="str">
        <f t="shared" si="10"/>
        <v>C</v>
      </c>
      <c r="AV22" s="20" t="str">
        <f t="shared" si="11"/>
        <v>B</v>
      </c>
      <c r="AW22" s="20" t="str">
        <f t="shared" si="12"/>
        <v>D</v>
      </c>
      <c r="AX22" s="19" t="str">
        <f t="shared" si="13"/>
        <v>D</v>
      </c>
    </row>
    <row r="23" spans="1:50" ht="19.2" customHeight="1" x14ac:dyDescent="0.45">
      <c r="A23" s="89">
        <v>21</v>
      </c>
      <c r="B23" s="95"/>
      <c r="C23" s="39">
        <v>3</v>
      </c>
      <c r="D23" s="40">
        <v>3</v>
      </c>
      <c r="E23" s="40">
        <v>3</v>
      </c>
      <c r="F23" s="40">
        <v>4</v>
      </c>
      <c r="G23" s="40">
        <v>3</v>
      </c>
      <c r="H23" s="41">
        <v>5</v>
      </c>
      <c r="I23" s="42">
        <v>5</v>
      </c>
      <c r="J23" s="43">
        <v>5</v>
      </c>
      <c r="K23" s="43">
        <v>4</v>
      </c>
      <c r="L23" s="43">
        <v>3</v>
      </c>
      <c r="M23" s="43">
        <v>3</v>
      </c>
      <c r="N23" s="43">
        <v>5</v>
      </c>
      <c r="O23" s="43">
        <v>5</v>
      </c>
      <c r="P23" s="43">
        <v>4</v>
      </c>
      <c r="Q23" s="43">
        <v>4</v>
      </c>
      <c r="R23" s="44">
        <v>5</v>
      </c>
      <c r="S23" s="45">
        <v>5</v>
      </c>
      <c r="T23" s="46">
        <v>3</v>
      </c>
      <c r="U23" s="46">
        <v>3</v>
      </c>
      <c r="V23" s="47">
        <v>5</v>
      </c>
      <c r="W23" s="48">
        <v>5</v>
      </c>
      <c r="X23" s="48">
        <v>5</v>
      </c>
      <c r="Y23" s="48">
        <v>5</v>
      </c>
      <c r="Z23" s="49">
        <v>5</v>
      </c>
      <c r="AA23" s="50">
        <v>5</v>
      </c>
      <c r="AB23" s="50">
        <v>5</v>
      </c>
      <c r="AC23" s="51">
        <v>5</v>
      </c>
      <c r="AD23" s="52">
        <v>5</v>
      </c>
      <c r="AE23" s="52">
        <v>5</v>
      </c>
      <c r="AF23" s="52">
        <v>4</v>
      </c>
      <c r="AG23" s="52">
        <v>4</v>
      </c>
      <c r="AH23" s="53">
        <v>4</v>
      </c>
      <c r="AI23" s="54">
        <v>3</v>
      </c>
      <c r="AJ23" s="151"/>
      <c r="AK23" s="15">
        <f t="shared" si="0"/>
        <v>3.5</v>
      </c>
      <c r="AL23" s="16">
        <f t="shared" si="1"/>
        <v>4.3</v>
      </c>
      <c r="AM23" s="17">
        <f t="shared" si="2"/>
        <v>4</v>
      </c>
      <c r="AN23" s="15">
        <f t="shared" si="3"/>
        <v>3.8</v>
      </c>
      <c r="AO23" s="16">
        <f t="shared" si="4"/>
        <v>5</v>
      </c>
      <c r="AP23" s="16">
        <f t="shared" si="5"/>
        <v>5</v>
      </c>
      <c r="AQ23" s="16">
        <f t="shared" si="6"/>
        <v>4.4000000000000004</v>
      </c>
      <c r="AR23" s="17">
        <f t="shared" si="7"/>
        <v>4.5625</v>
      </c>
      <c r="AS23" s="18" t="str">
        <f t="shared" si="8"/>
        <v>D</v>
      </c>
      <c r="AT23" s="19" t="str">
        <f t="shared" si="9"/>
        <v>B</v>
      </c>
      <c r="AU23" s="18" t="str">
        <f t="shared" si="10"/>
        <v>D</v>
      </c>
      <c r="AV23" s="20" t="str">
        <f t="shared" si="11"/>
        <v>A</v>
      </c>
      <c r="AW23" s="20" t="str">
        <f t="shared" si="12"/>
        <v>A</v>
      </c>
      <c r="AX23" s="19" t="str">
        <f t="shared" si="13"/>
        <v>C</v>
      </c>
    </row>
    <row r="24" spans="1:50" ht="19.2" customHeight="1" x14ac:dyDescent="0.45">
      <c r="A24" s="90">
        <v>22</v>
      </c>
      <c r="B24" s="96"/>
      <c r="C24" s="55">
        <v>4</v>
      </c>
      <c r="D24" s="56">
        <v>4</v>
      </c>
      <c r="E24" s="56">
        <v>4</v>
      </c>
      <c r="F24" s="56">
        <v>3</v>
      </c>
      <c r="G24" s="56">
        <v>3</v>
      </c>
      <c r="H24" s="57">
        <v>3</v>
      </c>
      <c r="I24" s="58">
        <v>3</v>
      </c>
      <c r="J24" s="59">
        <v>3</v>
      </c>
      <c r="K24" s="59">
        <v>4</v>
      </c>
      <c r="L24" s="59">
        <v>4</v>
      </c>
      <c r="M24" s="59">
        <v>4</v>
      </c>
      <c r="N24" s="59">
        <v>4</v>
      </c>
      <c r="O24" s="59">
        <v>4</v>
      </c>
      <c r="P24" s="59">
        <v>3</v>
      </c>
      <c r="Q24" s="59">
        <v>4</v>
      </c>
      <c r="R24" s="60">
        <v>4</v>
      </c>
      <c r="S24" s="61">
        <v>4</v>
      </c>
      <c r="T24" s="62">
        <v>1</v>
      </c>
      <c r="U24" s="62">
        <v>4</v>
      </c>
      <c r="V24" s="63">
        <v>4</v>
      </c>
      <c r="W24" s="64">
        <v>5</v>
      </c>
      <c r="X24" s="64">
        <v>4</v>
      </c>
      <c r="Y24" s="64">
        <v>4</v>
      </c>
      <c r="Z24" s="65">
        <v>4</v>
      </c>
      <c r="AA24" s="66">
        <v>5</v>
      </c>
      <c r="AB24" s="66">
        <v>5</v>
      </c>
      <c r="AC24" s="67">
        <v>5</v>
      </c>
      <c r="AD24" s="68">
        <v>5</v>
      </c>
      <c r="AE24" s="68">
        <v>5</v>
      </c>
      <c r="AF24" s="68">
        <v>5</v>
      </c>
      <c r="AG24" s="68">
        <v>5</v>
      </c>
      <c r="AH24" s="69">
        <v>3</v>
      </c>
      <c r="AI24" s="70">
        <v>2</v>
      </c>
      <c r="AJ24" s="151"/>
      <c r="AK24" s="15">
        <f t="shared" si="0"/>
        <v>3.5</v>
      </c>
      <c r="AL24" s="16">
        <f t="shared" si="1"/>
        <v>3.7</v>
      </c>
      <c r="AM24" s="17">
        <f t="shared" si="2"/>
        <v>3.625</v>
      </c>
      <c r="AN24" s="15">
        <f t="shared" si="3"/>
        <v>3</v>
      </c>
      <c r="AO24" s="16">
        <f t="shared" si="4"/>
        <v>4.75</v>
      </c>
      <c r="AP24" s="16">
        <f t="shared" si="5"/>
        <v>4.333333333333333</v>
      </c>
      <c r="AQ24" s="16">
        <f t="shared" si="6"/>
        <v>4.5999999999999996</v>
      </c>
      <c r="AR24" s="17">
        <f t="shared" si="7"/>
        <v>4.25</v>
      </c>
      <c r="AS24" s="18" t="str">
        <f t="shared" si="8"/>
        <v>D</v>
      </c>
      <c r="AT24" s="19" t="str">
        <f t="shared" si="9"/>
        <v>C</v>
      </c>
      <c r="AU24" s="18" t="str">
        <f t="shared" si="10"/>
        <v>D</v>
      </c>
      <c r="AV24" s="20" t="str">
        <f t="shared" si="11"/>
        <v>B</v>
      </c>
      <c r="AW24" s="20" t="str">
        <f t="shared" si="12"/>
        <v>C</v>
      </c>
      <c r="AX24" s="19" t="str">
        <f t="shared" si="13"/>
        <v>B</v>
      </c>
    </row>
    <row r="25" spans="1:50" ht="19.2" customHeight="1" x14ac:dyDescent="0.45">
      <c r="A25" s="90">
        <v>23</v>
      </c>
      <c r="B25" s="96"/>
      <c r="C25" s="55">
        <v>5</v>
      </c>
      <c r="D25" s="56">
        <v>5</v>
      </c>
      <c r="E25" s="56">
        <v>4</v>
      </c>
      <c r="F25" s="56">
        <v>5</v>
      </c>
      <c r="G25" s="56">
        <v>5</v>
      </c>
      <c r="H25" s="57">
        <v>5</v>
      </c>
      <c r="I25" s="58">
        <v>5</v>
      </c>
      <c r="J25" s="59">
        <v>4</v>
      </c>
      <c r="K25" s="59">
        <v>5</v>
      </c>
      <c r="L25" s="59">
        <v>5</v>
      </c>
      <c r="M25" s="59">
        <v>4</v>
      </c>
      <c r="N25" s="59">
        <v>5</v>
      </c>
      <c r="O25" s="59">
        <v>4</v>
      </c>
      <c r="P25" s="59">
        <v>4</v>
      </c>
      <c r="Q25" s="59">
        <v>5</v>
      </c>
      <c r="R25" s="60">
        <v>5</v>
      </c>
      <c r="S25" s="61">
        <v>5</v>
      </c>
      <c r="T25" s="62">
        <v>5</v>
      </c>
      <c r="U25" s="62">
        <v>4</v>
      </c>
      <c r="V25" s="63">
        <v>5</v>
      </c>
      <c r="W25" s="64">
        <v>5</v>
      </c>
      <c r="X25" s="64">
        <v>5</v>
      </c>
      <c r="Y25" s="64">
        <v>4</v>
      </c>
      <c r="Z25" s="65">
        <v>4</v>
      </c>
      <c r="AA25" s="66">
        <v>5</v>
      </c>
      <c r="AB25" s="66">
        <v>5</v>
      </c>
      <c r="AC25" s="67">
        <v>4</v>
      </c>
      <c r="AD25" s="68">
        <v>5</v>
      </c>
      <c r="AE25" s="68">
        <v>5</v>
      </c>
      <c r="AF25" s="68">
        <v>4</v>
      </c>
      <c r="AG25" s="68">
        <v>5</v>
      </c>
      <c r="AH25" s="69">
        <v>5</v>
      </c>
      <c r="AI25" s="70">
        <v>5</v>
      </c>
      <c r="AJ25" s="151"/>
      <c r="AK25" s="15">
        <f t="shared" si="0"/>
        <v>4.833333333333333</v>
      </c>
      <c r="AL25" s="16">
        <f t="shared" si="1"/>
        <v>4.5999999999999996</v>
      </c>
      <c r="AM25" s="17">
        <f t="shared" si="2"/>
        <v>4.6875</v>
      </c>
      <c r="AN25" s="15">
        <f t="shared" si="3"/>
        <v>4.8</v>
      </c>
      <c r="AO25" s="16">
        <f t="shared" si="4"/>
        <v>4.5</v>
      </c>
      <c r="AP25" s="16">
        <f t="shared" si="5"/>
        <v>4.666666666666667</v>
      </c>
      <c r="AQ25" s="16">
        <f t="shared" si="6"/>
        <v>4.8</v>
      </c>
      <c r="AR25" s="17">
        <f t="shared" si="7"/>
        <v>4.6875</v>
      </c>
      <c r="AS25" s="18" t="str">
        <f t="shared" si="8"/>
        <v>A</v>
      </c>
      <c r="AT25" s="19" t="str">
        <f t="shared" si="9"/>
        <v>A</v>
      </c>
      <c r="AU25" s="18" t="str">
        <f t="shared" si="10"/>
        <v>A</v>
      </c>
      <c r="AV25" s="20" t="str">
        <f t="shared" si="11"/>
        <v>C</v>
      </c>
      <c r="AW25" s="20" t="str">
        <f t="shared" si="12"/>
        <v>B</v>
      </c>
      <c r="AX25" s="19" t="str">
        <f t="shared" si="13"/>
        <v>A</v>
      </c>
    </row>
    <row r="26" spans="1:50" ht="19.2" customHeight="1" x14ac:dyDescent="0.45">
      <c r="A26" s="90">
        <v>24</v>
      </c>
      <c r="B26" s="96"/>
      <c r="C26" s="55">
        <v>5</v>
      </c>
      <c r="D26" s="56">
        <v>4</v>
      </c>
      <c r="E26" s="56">
        <v>4</v>
      </c>
      <c r="F26" s="56">
        <v>4</v>
      </c>
      <c r="G26" s="56">
        <v>4</v>
      </c>
      <c r="H26" s="57">
        <v>4</v>
      </c>
      <c r="I26" s="58">
        <v>5</v>
      </c>
      <c r="J26" s="59">
        <v>5</v>
      </c>
      <c r="K26" s="59">
        <v>4</v>
      </c>
      <c r="L26" s="59">
        <v>4</v>
      </c>
      <c r="M26" s="59">
        <v>5</v>
      </c>
      <c r="N26" s="59">
        <v>5</v>
      </c>
      <c r="O26" s="59">
        <v>4</v>
      </c>
      <c r="P26" s="59">
        <v>5</v>
      </c>
      <c r="Q26" s="59">
        <v>5</v>
      </c>
      <c r="R26" s="60">
        <v>5</v>
      </c>
      <c r="S26" s="61">
        <v>2</v>
      </c>
      <c r="T26" s="62">
        <v>2</v>
      </c>
      <c r="U26" s="62">
        <v>3</v>
      </c>
      <c r="V26" s="63">
        <v>3</v>
      </c>
      <c r="W26" s="64">
        <v>5</v>
      </c>
      <c r="X26" s="64">
        <v>5</v>
      </c>
      <c r="Y26" s="64">
        <v>5</v>
      </c>
      <c r="Z26" s="65">
        <v>4</v>
      </c>
      <c r="AA26" s="66">
        <v>5</v>
      </c>
      <c r="AB26" s="66">
        <v>5</v>
      </c>
      <c r="AC26" s="67">
        <v>5</v>
      </c>
      <c r="AD26" s="68">
        <v>5</v>
      </c>
      <c r="AE26" s="68">
        <v>5</v>
      </c>
      <c r="AF26" s="68">
        <v>5</v>
      </c>
      <c r="AG26" s="68">
        <v>4</v>
      </c>
      <c r="AH26" s="69">
        <v>3</v>
      </c>
      <c r="AI26" s="70">
        <v>4</v>
      </c>
      <c r="AJ26" s="151"/>
      <c r="AK26" s="15">
        <f t="shared" si="0"/>
        <v>4.166666666666667</v>
      </c>
      <c r="AL26" s="16">
        <f t="shared" si="1"/>
        <v>4.7</v>
      </c>
      <c r="AM26" s="17">
        <f t="shared" si="2"/>
        <v>4.5</v>
      </c>
      <c r="AN26" s="15">
        <f t="shared" si="3"/>
        <v>2.8</v>
      </c>
      <c r="AO26" s="16">
        <f t="shared" si="4"/>
        <v>4.75</v>
      </c>
      <c r="AP26" s="16">
        <f t="shared" si="5"/>
        <v>5</v>
      </c>
      <c r="AQ26" s="16">
        <f t="shared" si="6"/>
        <v>4.4000000000000004</v>
      </c>
      <c r="AR26" s="17">
        <f t="shared" si="7"/>
        <v>4.125</v>
      </c>
      <c r="AS26" s="18" t="str">
        <f t="shared" si="8"/>
        <v>C</v>
      </c>
      <c r="AT26" s="19" t="str">
        <f t="shared" si="9"/>
        <v>A</v>
      </c>
      <c r="AU26" s="18" t="str">
        <f t="shared" si="10"/>
        <v>D</v>
      </c>
      <c r="AV26" s="20" t="str">
        <f t="shared" si="11"/>
        <v>B</v>
      </c>
      <c r="AW26" s="20" t="str">
        <f t="shared" si="12"/>
        <v>A</v>
      </c>
      <c r="AX26" s="19" t="str">
        <f t="shared" si="13"/>
        <v>C</v>
      </c>
    </row>
    <row r="27" spans="1:50" ht="19.2" customHeight="1" thickBot="1" x14ac:dyDescent="0.5">
      <c r="A27" s="91">
        <v>25</v>
      </c>
      <c r="B27" s="97"/>
      <c r="C27" s="71">
        <v>5</v>
      </c>
      <c r="D27" s="72">
        <v>5</v>
      </c>
      <c r="E27" s="72">
        <v>5</v>
      </c>
      <c r="F27" s="72">
        <v>5</v>
      </c>
      <c r="G27" s="72">
        <v>5</v>
      </c>
      <c r="H27" s="73">
        <v>5</v>
      </c>
      <c r="I27" s="74">
        <v>5</v>
      </c>
      <c r="J27" s="75">
        <v>5</v>
      </c>
      <c r="K27" s="75">
        <v>5</v>
      </c>
      <c r="L27" s="75">
        <v>5</v>
      </c>
      <c r="M27" s="75">
        <v>5</v>
      </c>
      <c r="N27" s="75">
        <v>5</v>
      </c>
      <c r="O27" s="75">
        <v>5</v>
      </c>
      <c r="P27" s="75">
        <v>5</v>
      </c>
      <c r="Q27" s="75">
        <v>5</v>
      </c>
      <c r="R27" s="76">
        <v>5</v>
      </c>
      <c r="S27" s="77">
        <v>5</v>
      </c>
      <c r="T27" s="78">
        <v>5</v>
      </c>
      <c r="U27" s="78">
        <v>5</v>
      </c>
      <c r="V27" s="79">
        <v>5</v>
      </c>
      <c r="W27" s="80">
        <v>5</v>
      </c>
      <c r="X27" s="80">
        <v>5</v>
      </c>
      <c r="Y27" s="80">
        <v>5</v>
      </c>
      <c r="Z27" s="81">
        <v>5</v>
      </c>
      <c r="AA27" s="82">
        <v>5</v>
      </c>
      <c r="AB27" s="82">
        <v>4</v>
      </c>
      <c r="AC27" s="83">
        <v>4</v>
      </c>
      <c r="AD27" s="84">
        <v>5</v>
      </c>
      <c r="AE27" s="84">
        <v>5</v>
      </c>
      <c r="AF27" s="84">
        <v>5</v>
      </c>
      <c r="AG27" s="84">
        <v>5</v>
      </c>
      <c r="AH27" s="85">
        <v>5</v>
      </c>
      <c r="AI27" s="86">
        <v>5</v>
      </c>
      <c r="AJ27" s="151"/>
      <c r="AK27" s="15">
        <f t="shared" si="0"/>
        <v>5</v>
      </c>
      <c r="AL27" s="16">
        <f t="shared" si="1"/>
        <v>5</v>
      </c>
      <c r="AM27" s="17">
        <f t="shared" si="2"/>
        <v>5</v>
      </c>
      <c r="AN27" s="15">
        <f t="shared" si="3"/>
        <v>5</v>
      </c>
      <c r="AO27" s="16">
        <f t="shared" si="4"/>
        <v>4.5</v>
      </c>
      <c r="AP27" s="16">
        <f t="shared" si="5"/>
        <v>5</v>
      </c>
      <c r="AQ27" s="16">
        <f t="shared" si="6"/>
        <v>5</v>
      </c>
      <c r="AR27" s="17">
        <f t="shared" si="7"/>
        <v>4.875</v>
      </c>
      <c r="AS27" s="18" t="str">
        <f t="shared" si="8"/>
        <v>A</v>
      </c>
      <c r="AT27" s="19" t="str">
        <f t="shared" si="9"/>
        <v>A</v>
      </c>
      <c r="AU27" s="18" t="str">
        <f t="shared" si="10"/>
        <v>A</v>
      </c>
      <c r="AV27" s="20" t="str">
        <f t="shared" si="11"/>
        <v>C</v>
      </c>
      <c r="AW27" s="20" t="str">
        <f t="shared" si="12"/>
        <v>A</v>
      </c>
      <c r="AX27" s="19" t="str">
        <f t="shared" si="13"/>
        <v>A</v>
      </c>
    </row>
    <row r="28" spans="1:50" ht="19.2" customHeight="1" x14ac:dyDescent="0.45">
      <c r="A28" s="90">
        <v>26</v>
      </c>
      <c r="B28" s="96"/>
      <c r="C28" s="55">
        <v>5</v>
      </c>
      <c r="D28" s="56">
        <v>5</v>
      </c>
      <c r="E28" s="56">
        <v>5</v>
      </c>
      <c r="F28" s="56">
        <v>5</v>
      </c>
      <c r="G28" s="56">
        <v>5</v>
      </c>
      <c r="H28" s="57">
        <v>5</v>
      </c>
      <c r="I28" s="58">
        <v>4</v>
      </c>
      <c r="J28" s="59">
        <v>5</v>
      </c>
      <c r="K28" s="59">
        <v>4</v>
      </c>
      <c r="L28" s="59">
        <v>5</v>
      </c>
      <c r="M28" s="59">
        <v>3</v>
      </c>
      <c r="N28" s="59">
        <v>5</v>
      </c>
      <c r="O28" s="59">
        <v>5</v>
      </c>
      <c r="P28" s="59">
        <v>5</v>
      </c>
      <c r="Q28" s="59">
        <v>5</v>
      </c>
      <c r="R28" s="60">
        <v>5</v>
      </c>
      <c r="S28" s="61">
        <v>3</v>
      </c>
      <c r="T28" s="62">
        <v>4</v>
      </c>
      <c r="U28" s="62">
        <v>5</v>
      </c>
      <c r="V28" s="63">
        <v>5</v>
      </c>
      <c r="W28" s="64">
        <v>5</v>
      </c>
      <c r="X28" s="64">
        <v>5</v>
      </c>
      <c r="Y28" s="64">
        <v>5</v>
      </c>
      <c r="Z28" s="65">
        <v>5</v>
      </c>
      <c r="AA28" s="66">
        <v>5</v>
      </c>
      <c r="AB28" s="66">
        <v>5</v>
      </c>
      <c r="AC28" s="67">
        <v>5</v>
      </c>
      <c r="AD28" s="68">
        <v>5</v>
      </c>
      <c r="AE28" s="68">
        <v>5</v>
      </c>
      <c r="AF28" s="68">
        <v>4</v>
      </c>
      <c r="AG28" s="68">
        <v>5</v>
      </c>
      <c r="AH28" s="69">
        <v>5</v>
      </c>
      <c r="AI28" s="70">
        <v>5</v>
      </c>
      <c r="AJ28" s="151"/>
      <c r="AK28" s="15">
        <f t="shared" si="0"/>
        <v>5</v>
      </c>
      <c r="AL28" s="16">
        <f t="shared" si="1"/>
        <v>4.5999999999999996</v>
      </c>
      <c r="AM28" s="17">
        <f t="shared" si="2"/>
        <v>4.75</v>
      </c>
      <c r="AN28" s="15">
        <f t="shared" si="3"/>
        <v>4.4000000000000004</v>
      </c>
      <c r="AO28" s="16">
        <f t="shared" si="4"/>
        <v>5</v>
      </c>
      <c r="AP28" s="16">
        <f t="shared" si="5"/>
        <v>5</v>
      </c>
      <c r="AQ28" s="16">
        <f t="shared" si="6"/>
        <v>4.8</v>
      </c>
      <c r="AR28" s="17">
        <f t="shared" si="7"/>
        <v>4.75</v>
      </c>
      <c r="AS28" s="18" t="str">
        <f t="shared" si="8"/>
        <v>A</v>
      </c>
      <c r="AT28" s="19" t="str">
        <f t="shared" si="9"/>
        <v>A</v>
      </c>
      <c r="AU28" s="18" t="str">
        <f t="shared" si="10"/>
        <v>C</v>
      </c>
      <c r="AV28" s="20" t="str">
        <f t="shared" si="11"/>
        <v>A</v>
      </c>
      <c r="AW28" s="20" t="str">
        <f t="shared" si="12"/>
        <v>A</v>
      </c>
      <c r="AX28" s="19" t="str">
        <f t="shared" si="13"/>
        <v>A</v>
      </c>
    </row>
    <row r="29" spans="1:50" ht="19.2" customHeight="1" x14ac:dyDescent="0.45">
      <c r="A29" s="90">
        <v>27</v>
      </c>
      <c r="B29" s="96"/>
      <c r="C29" s="55">
        <v>5</v>
      </c>
      <c r="D29" s="56">
        <v>5</v>
      </c>
      <c r="E29" s="56">
        <v>5</v>
      </c>
      <c r="F29" s="56">
        <v>5</v>
      </c>
      <c r="G29" s="56">
        <v>5</v>
      </c>
      <c r="H29" s="57">
        <v>5</v>
      </c>
      <c r="I29" s="58">
        <v>4</v>
      </c>
      <c r="J29" s="59">
        <v>4</v>
      </c>
      <c r="K29" s="59">
        <v>3</v>
      </c>
      <c r="L29" s="59">
        <v>5</v>
      </c>
      <c r="M29" s="59">
        <v>3</v>
      </c>
      <c r="N29" s="59">
        <v>3</v>
      </c>
      <c r="O29" s="59">
        <v>5</v>
      </c>
      <c r="P29" s="59">
        <v>5</v>
      </c>
      <c r="Q29" s="59">
        <v>5</v>
      </c>
      <c r="R29" s="60">
        <v>4</v>
      </c>
      <c r="S29" s="61">
        <v>5</v>
      </c>
      <c r="T29" s="62">
        <v>5</v>
      </c>
      <c r="U29" s="62">
        <v>5</v>
      </c>
      <c r="V29" s="63">
        <v>5</v>
      </c>
      <c r="W29" s="64">
        <v>5</v>
      </c>
      <c r="X29" s="64">
        <v>5</v>
      </c>
      <c r="Y29" s="64">
        <v>5</v>
      </c>
      <c r="Z29" s="65">
        <v>5</v>
      </c>
      <c r="AA29" s="66">
        <v>5</v>
      </c>
      <c r="AB29" s="66">
        <v>5</v>
      </c>
      <c r="AC29" s="67">
        <v>5</v>
      </c>
      <c r="AD29" s="68">
        <v>4</v>
      </c>
      <c r="AE29" s="68">
        <v>5</v>
      </c>
      <c r="AF29" s="68">
        <v>4</v>
      </c>
      <c r="AG29" s="68">
        <v>5</v>
      </c>
      <c r="AH29" s="69">
        <v>4</v>
      </c>
      <c r="AI29" s="70">
        <v>5</v>
      </c>
      <c r="AJ29" s="151"/>
      <c r="AK29" s="15">
        <f t="shared" si="0"/>
        <v>5</v>
      </c>
      <c r="AL29" s="16">
        <f t="shared" si="1"/>
        <v>4.0999999999999996</v>
      </c>
      <c r="AM29" s="17">
        <f t="shared" si="2"/>
        <v>4.4375</v>
      </c>
      <c r="AN29" s="15">
        <f t="shared" si="3"/>
        <v>5</v>
      </c>
      <c r="AO29" s="16">
        <f t="shared" si="4"/>
        <v>5</v>
      </c>
      <c r="AP29" s="16">
        <f t="shared" si="5"/>
        <v>5</v>
      </c>
      <c r="AQ29" s="16">
        <f t="shared" si="6"/>
        <v>4.4000000000000004</v>
      </c>
      <c r="AR29" s="17">
        <f t="shared" si="7"/>
        <v>4.8125</v>
      </c>
      <c r="AS29" s="18" t="str">
        <f t="shared" si="8"/>
        <v>A</v>
      </c>
      <c r="AT29" s="19" t="str">
        <f t="shared" si="9"/>
        <v>C</v>
      </c>
      <c r="AU29" s="18" t="str">
        <f t="shared" si="10"/>
        <v>A</v>
      </c>
      <c r="AV29" s="20" t="str">
        <f t="shared" si="11"/>
        <v>A</v>
      </c>
      <c r="AW29" s="20" t="str">
        <f t="shared" si="12"/>
        <v>A</v>
      </c>
      <c r="AX29" s="19" t="str">
        <f t="shared" si="13"/>
        <v>C</v>
      </c>
    </row>
    <row r="30" spans="1:50" ht="19.2" customHeight="1" x14ac:dyDescent="0.45">
      <c r="A30" s="90">
        <v>28</v>
      </c>
      <c r="B30" s="96"/>
      <c r="C30" s="55">
        <v>5</v>
      </c>
      <c r="D30" s="56">
        <v>4</v>
      </c>
      <c r="E30" s="56">
        <v>5</v>
      </c>
      <c r="F30" s="56">
        <v>5</v>
      </c>
      <c r="G30" s="56">
        <v>5</v>
      </c>
      <c r="H30" s="57">
        <v>4</v>
      </c>
      <c r="I30" s="58">
        <v>5</v>
      </c>
      <c r="J30" s="59">
        <v>4</v>
      </c>
      <c r="K30" s="59">
        <v>4</v>
      </c>
      <c r="L30" s="59">
        <v>5</v>
      </c>
      <c r="M30" s="59">
        <v>3</v>
      </c>
      <c r="N30" s="59">
        <v>4</v>
      </c>
      <c r="O30" s="59">
        <v>4</v>
      </c>
      <c r="P30" s="59">
        <v>4</v>
      </c>
      <c r="Q30" s="59">
        <v>5</v>
      </c>
      <c r="R30" s="60">
        <v>5</v>
      </c>
      <c r="S30" s="61">
        <v>4</v>
      </c>
      <c r="T30" s="62">
        <v>4</v>
      </c>
      <c r="U30" s="62">
        <v>4</v>
      </c>
      <c r="V30" s="63">
        <v>5</v>
      </c>
      <c r="W30" s="64">
        <v>4</v>
      </c>
      <c r="X30" s="64">
        <v>5</v>
      </c>
      <c r="Y30" s="64">
        <v>5</v>
      </c>
      <c r="Z30" s="65">
        <v>4</v>
      </c>
      <c r="AA30" s="66">
        <v>4</v>
      </c>
      <c r="AB30" s="66">
        <v>5</v>
      </c>
      <c r="AC30" s="67">
        <v>4</v>
      </c>
      <c r="AD30" s="68">
        <v>5</v>
      </c>
      <c r="AE30" s="68">
        <v>5</v>
      </c>
      <c r="AF30" s="68">
        <v>3</v>
      </c>
      <c r="AG30" s="68">
        <v>5</v>
      </c>
      <c r="AH30" s="69">
        <v>4</v>
      </c>
      <c r="AI30" s="70">
        <v>3</v>
      </c>
      <c r="AJ30" s="151"/>
      <c r="AK30" s="15">
        <f t="shared" si="0"/>
        <v>4.666666666666667</v>
      </c>
      <c r="AL30" s="16">
        <f t="shared" si="1"/>
        <v>4.3</v>
      </c>
      <c r="AM30" s="17">
        <f t="shared" si="2"/>
        <v>4.4375</v>
      </c>
      <c r="AN30" s="15">
        <f t="shared" si="3"/>
        <v>4</v>
      </c>
      <c r="AO30" s="16">
        <f t="shared" si="4"/>
        <v>4.25</v>
      </c>
      <c r="AP30" s="16">
        <f t="shared" si="5"/>
        <v>4.666666666666667</v>
      </c>
      <c r="AQ30" s="16">
        <f t="shared" si="6"/>
        <v>4.4000000000000004</v>
      </c>
      <c r="AR30" s="17">
        <f t="shared" si="7"/>
        <v>4.375</v>
      </c>
      <c r="AS30" s="18" t="str">
        <f t="shared" si="8"/>
        <v>B</v>
      </c>
      <c r="AT30" s="19" t="str">
        <f t="shared" si="9"/>
        <v>B</v>
      </c>
      <c r="AU30" s="18" t="str">
        <f t="shared" si="10"/>
        <v>C</v>
      </c>
      <c r="AV30" s="20" t="str">
        <f t="shared" si="11"/>
        <v>C</v>
      </c>
      <c r="AW30" s="20" t="str">
        <f t="shared" si="12"/>
        <v>B</v>
      </c>
      <c r="AX30" s="19" t="str">
        <f t="shared" si="13"/>
        <v>C</v>
      </c>
    </row>
    <row r="31" spans="1:50" ht="19.2" customHeight="1" x14ac:dyDescent="0.45">
      <c r="A31" s="90">
        <v>29</v>
      </c>
      <c r="B31" s="96"/>
      <c r="C31" s="55">
        <v>5</v>
      </c>
      <c r="D31" s="56">
        <v>4</v>
      </c>
      <c r="E31" s="56">
        <v>5</v>
      </c>
      <c r="F31" s="56">
        <v>4</v>
      </c>
      <c r="G31" s="56">
        <v>5</v>
      </c>
      <c r="H31" s="57">
        <v>5</v>
      </c>
      <c r="I31" s="58">
        <v>4</v>
      </c>
      <c r="J31" s="59">
        <v>4</v>
      </c>
      <c r="K31" s="59">
        <v>5</v>
      </c>
      <c r="L31" s="59">
        <v>4</v>
      </c>
      <c r="M31" s="59">
        <v>5</v>
      </c>
      <c r="N31" s="59">
        <v>4</v>
      </c>
      <c r="O31" s="59">
        <v>4</v>
      </c>
      <c r="P31" s="59">
        <v>4</v>
      </c>
      <c r="Q31" s="59">
        <v>3</v>
      </c>
      <c r="R31" s="60">
        <v>2</v>
      </c>
      <c r="S31" s="61">
        <v>4</v>
      </c>
      <c r="T31" s="62">
        <v>3</v>
      </c>
      <c r="U31" s="62">
        <v>3</v>
      </c>
      <c r="V31" s="63">
        <v>3</v>
      </c>
      <c r="W31" s="64">
        <v>5</v>
      </c>
      <c r="X31" s="64">
        <v>5</v>
      </c>
      <c r="Y31" s="64">
        <v>5</v>
      </c>
      <c r="Z31" s="65">
        <v>5</v>
      </c>
      <c r="AA31" s="66">
        <v>5</v>
      </c>
      <c r="AB31" s="66">
        <v>5</v>
      </c>
      <c r="AC31" s="67">
        <v>5</v>
      </c>
      <c r="AD31" s="68">
        <v>4</v>
      </c>
      <c r="AE31" s="68">
        <v>4</v>
      </c>
      <c r="AF31" s="68">
        <v>2</v>
      </c>
      <c r="AG31" s="68">
        <v>3</v>
      </c>
      <c r="AH31" s="69">
        <v>5</v>
      </c>
      <c r="AI31" s="70">
        <v>4</v>
      </c>
      <c r="AJ31" s="151"/>
      <c r="AK31" s="15">
        <f t="shared" si="0"/>
        <v>4.666666666666667</v>
      </c>
      <c r="AL31" s="16">
        <f t="shared" si="1"/>
        <v>3.9</v>
      </c>
      <c r="AM31" s="17">
        <f t="shared" si="2"/>
        <v>4.1875</v>
      </c>
      <c r="AN31" s="15">
        <f t="shared" si="3"/>
        <v>3.4</v>
      </c>
      <c r="AO31" s="16">
        <f t="shared" si="4"/>
        <v>5</v>
      </c>
      <c r="AP31" s="16">
        <f t="shared" si="5"/>
        <v>5</v>
      </c>
      <c r="AQ31" s="16">
        <f t="shared" si="6"/>
        <v>3.6</v>
      </c>
      <c r="AR31" s="17">
        <f t="shared" si="7"/>
        <v>4.125</v>
      </c>
      <c r="AS31" s="18" t="str">
        <f t="shared" si="8"/>
        <v>B</v>
      </c>
      <c r="AT31" s="19" t="str">
        <f t="shared" si="9"/>
        <v>C</v>
      </c>
      <c r="AU31" s="18" t="str">
        <f t="shared" si="10"/>
        <v>D</v>
      </c>
      <c r="AV31" s="20" t="str">
        <f t="shared" si="11"/>
        <v>A</v>
      </c>
      <c r="AW31" s="20" t="str">
        <f t="shared" si="12"/>
        <v>A</v>
      </c>
      <c r="AX31" s="19" t="str">
        <f t="shared" si="13"/>
        <v>D</v>
      </c>
    </row>
    <row r="32" spans="1:50" ht="19.2" customHeight="1" thickBot="1" x14ac:dyDescent="0.5">
      <c r="A32" s="90">
        <v>30</v>
      </c>
      <c r="B32" s="96"/>
      <c r="C32" s="55">
        <v>4</v>
      </c>
      <c r="D32" s="56">
        <v>4</v>
      </c>
      <c r="E32" s="56">
        <v>4</v>
      </c>
      <c r="F32" s="56">
        <v>4</v>
      </c>
      <c r="G32" s="56">
        <v>4</v>
      </c>
      <c r="H32" s="57">
        <v>4</v>
      </c>
      <c r="I32" s="58">
        <v>4</v>
      </c>
      <c r="J32" s="59">
        <v>4</v>
      </c>
      <c r="K32" s="59">
        <v>4</v>
      </c>
      <c r="L32" s="59">
        <v>4</v>
      </c>
      <c r="M32" s="59">
        <v>4</v>
      </c>
      <c r="N32" s="59">
        <v>4</v>
      </c>
      <c r="O32" s="59">
        <v>4</v>
      </c>
      <c r="P32" s="59">
        <v>4</v>
      </c>
      <c r="Q32" s="59">
        <v>4</v>
      </c>
      <c r="R32" s="60">
        <v>4</v>
      </c>
      <c r="S32" s="61">
        <v>4</v>
      </c>
      <c r="T32" s="62">
        <v>5</v>
      </c>
      <c r="U32" s="62">
        <v>5</v>
      </c>
      <c r="V32" s="63">
        <v>5</v>
      </c>
      <c r="W32" s="64">
        <v>5</v>
      </c>
      <c r="X32" s="64">
        <v>5</v>
      </c>
      <c r="Y32" s="64">
        <v>5</v>
      </c>
      <c r="Z32" s="65">
        <v>5</v>
      </c>
      <c r="AA32" s="66">
        <v>5</v>
      </c>
      <c r="AB32" s="66">
        <v>5</v>
      </c>
      <c r="AC32" s="67">
        <v>5</v>
      </c>
      <c r="AD32" s="68">
        <v>4</v>
      </c>
      <c r="AE32" s="68">
        <v>4</v>
      </c>
      <c r="AF32" s="68">
        <v>4</v>
      </c>
      <c r="AG32" s="68">
        <v>4</v>
      </c>
      <c r="AH32" s="69">
        <v>4</v>
      </c>
      <c r="AI32" s="70">
        <v>5</v>
      </c>
      <c r="AJ32" s="151"/>
      <c r="AK32" s="15">
        <f t="shared" si="0"/>
        <v>4</v>
      </c>
      <c r="AL32" s="16">
        <f t="shared" si="1"/>
        <v>4</v>
      </c>
      <c r="AM32" s="17">
        <f t="shared" si="2"/>
        <v>4</v>
      </c>
      <c r="AN32" s="15">
        <f t="shared" si="3"/>
        <v>4.8</v>
      </c>
      <c r="AO32" s="16">
        <f t="shared" si="4"/>
        <v>5</v>
      </c>
      <c r="AP32" s="16">
        <f t="shared" si="5"/>
        <v>5</v>
      </c>
      <c r="AQ32" s="16">
        <f t="shared" si="6"/>
        <v>4</v>
      </c>
      <c r="AR32" s="17">
        <f t="shared" si="7"/>
        <v>4.625</v>
      </c>
      <c r="AS32" s="18" t="str">
        <f t="shared" si="8"/>
        <v>C</v>
      </c>
      <c r="AT32" s="19" t="str">
        <f t="shared" si="9"/>
        <v>C</v>
      </c>
      <c r="AU32" s="18" t="str">
        <f t="shared" si="10"/>
        <v>A</v>
      </c>
      <c r="AV32" s="20" t="str">
        <f t="shared" si="11"/>
        <v>A</v>
      </c>
      <c r="AW32" s="20" t="str">
        <f t="shared" si="12"/>
        <v>A</v>
      </c>
      <c r="AX32" s="19" t="str">
        <f t="shared" si="13"/>
        <v>C</v>
      </c>
    </row>
    <row r="33" spans="1:52" ht="19.2" customHeight="1" x14ac:dyDescent="0.45">
      <c r="A33" s="89">
        <v>31</v>
      </c>
      <c r="B33" s="95"/>
      <c r="C33" s="39">
        <v>5</v>
      </c>
      <c r="D33" s="40">
        <v>5</v>
      </c>
      <c r="E33" s="40">
        <v>5</v>
      </c>
      <c r="F33" s="40">
        <v>5</v>
      </c>
      <c r="G33" s="40">
        <v>5</v>
      </c>
      <c r="H33" s="41">
        <v>5</v>
      </c>
      <c r="I33" s="42">
        <v>5</v>
      </c>
      <c r="J33" s="43">
        <v>5</v>
      </c>
      <c r="K33" s="43">
        <v>5</v>
      </c>
      <c r="L33" s="43">
        <v>5</v>
      </c>
      <c r="M33" s="43">
        <v>5</v>
      </c>
      <c r="N33" s="43">
        <v>5</v>
      </c>
      <c r="O33" s="43">
        <v>5</v>
      </c>
      <c r="P33" s="43">
        <v>5</v>
      </c>
      <c r="Q33" s="43">
        <v>5</v>
      </c>
      <c r="R33" s="44">
        <v>5</v>
      </c>
      <c r="S33" s="45">
        <v>5</v>
      </c>
      <c r="T33" s="46">
        <v>3</v>
      </c>
      <c r="U33" s="46">
        <v>4</v>
      </c>
      <c r="V33" s="47">
        <v>5</v>
      </c>
      <c r="W33" s="48">
        <v>4</v>
      </c>
      <c r="X33" s="48">
        <v>5</v>
      </c>
      <c r="Y33" s="48">
        <v>4</v>
      </c>
      <c r="Z33" s="49">
        <v>5</v>
      </c>
      <c r="AA33" s="50">
        <v>5</v>
      </c>
      <c r="AB33" s="50">
        <v>4</v>
      </c>
      <c r="AC33" s="51">
        <v>3</v>
      </c>
      <c r="AD33" s="52">
        <v>5</v>
      </c>
      <c r="AE33" s="52">
        <v>5</v>
      </c>
      <c r="AF33" s="52">
        <v>5</v>
      </c>
      <c r="AG33" s="52">
        <v>4</v>
      </c>
      <c r="AH33" s="53">
        <v>3</v>
      </c>
      <c r="AI33" s="54">
        <v>3</v>
      </c>
      <c r="AJ33" s="151"/>
      <c r="AK33" s="15">
        <f t="shared" si="0"/>
        <v>5</v>
      </c>
      <c r="AL33" s="16">
        <f t="shared" si="1"/>
        <v>5</v>
      </c>
      <c r="AM33" s="17">
        <f t="shared" si="2"/>
        <v>5</v>
      </c>
      <c r="AN33" s="15">
        <f t="shared" si="3"/>
        <v>4</v>
      </c>
      <c r="AO33" s="16">
        <f t="shared" si="4"/>
        <v>4.25</v>
      </c>
      <c r="AP33" s="16">
        <f t="shared" si="5"/>
        <v>4.333333333333333</v>
      </c>
      <c r="AQ33" s="16">
        <f t="shared" si="6"/>
        <v>4.4000000000000004</v>
      </c>
      <c r="AR33" s="17">
        <f t="shared" si="7"/>
        <v>4.3125</v>
      </c>
      <c r="AS33" s="18" t="str">
        <f t="shared" si="8"/>
        <v>A</v>
      </c>
      <c r="AT33" s="19" t="str">
        <f t="shared" si="9"/>
        <v>A</v>
      </c>
      <c r="AU33" s="18" t="str">
        <f t="shared" si="10"/>
        <v>C</v>
      </c>
      <c r="AV33" s="20" t="str">
        <f t="shared" si="11"/>
        <v>C</v>
      </c>
      <c r="AW33" s="20" t="str">
        <f t="shared" si="12"/>
        <v>C</v>
      </c>
      <c r="AX33" s="19" t="str">
        <f t="shared" si="13"/>
        <v>C</v>
      </c>
    </row>
    <row r="34" spans="1:52" ht="19.2" customHeight="1" x14ac:dyDescent="0.45">
      <c r="A34" s="90">
        <v>32</v>
      </c>
      <c r="B34" s="96"/>
      <c r="C34" s="55">
        <v>4</v>
      </c>
      <c r="D34" s="56">
        <v>4</v>
      </c>
      <c r="E34" s="56">
        <v>4</v>
      </c>
      <c r="F34" s="56">
        <v>4</v>
      </c>
      <c r="G34" s="56">
        <v>4</v>
      </c>
      <c r="H34" s="57">
        <v>4</v>
      </c>
      <c r="I34" s="58">
        <v>4</v>
      </c>
      <c r="J34" s="59">
        <v>3</v>
      </c>
      <c r="K34" s="59">
        <v>4</v>
      </c>
      <c r="L34" s="59">
        <v>4</v>
      </c>
      <c r="M34" s="59">
        <v>4</v>
      </c>
      <c r="N34" s="59">
        <v>4</v>
      </c>
      <c r="O34" s="59">
        <v>3</v>
      </c>
      <c r="P34" s="59">
        <v>5</v>
      </c>
      <c r="Q34" s="59">
        <v>4</v>
      </c>
      <c r="R34" s="60">
        <v>4</v>
      </c>
      <c r="S34" s="61">
        <v>5</v>
      </c>
      <c r="T34" s="62">
        <v>5</v>
      </c>
      <c r="U34" s="62">
        <v>5</v>
      </c>
      <c r="V34" s="63">
        <v>5</v>
      </c>
      <c r="W34" s="64">
        <v>5</v>
      </c>
      <c r="X34" s="64">
        <v>5</v>
      </c>
      <c r="Y34" s="64">
        <v>5</v>
      </c>
      <c r="Z34" s="65">
        <v>5</v>
      </c>
      <c r="AA34" s="66">
        <v>5</v>
      </c>
      <c r="AB34" s="66">
        <v>5</v>
      </c>
      <c r="AC34" s="67">
        <v>5</v>
      </c>
      <c r="AD34" s="68">
        <v>5</v>
      </c>
      <c r="AE34" s="68">
        <v>5</v>
      </c>
      <c r="AF34" s="68">
        <v>5</v>
      </c>
      <c r="AG34" s="68">
        <v>5</v>
      </c>
      <c r="AH34" s="69">
        <v>5</v>
      </c>
      <c r="AI34" s="70">
        <v>5</v>
      </c>
      <c r="AJ34" s="151"/>
      <c r="AK34" s="15">
        <f t="shared" si="0"/>
        <v>4</v>
      </c>
      <c r="AL34" s="16">
        <f t="shared" si="1"/>
        <v>3.9</v>
      </c>
      <c r="AM34" s="17">
        <f t="shared" si="2"/>
        <v>3.9375</v>
      </c>
      <c r="AN34" s="15">
        <f t="shared" si="3"/>
        <v>5</v>
      </c>
      <c r="AO34" s="16">
        <f t="shared" si="4"/>
        <v>5</v>
      </c>
      <c r="AP34" s="16">
        <f t="shared" si="5"/>
        <v>5</v>
      </c>
      <c r="AQ34" s="16">
        <f t="shared" si="6"/>
        <v>5</v>
      </c>
      <c r="AR34" s="17">
        <f t="shared" si="7"/>
        <v>5</v>
      </c>
      <c r="AS34" s="18" t="str">
        <f t="shared" si="8"/>
        <v>C</v>
      </c>
      <c r="AT34" s="19" t="str">
        <f t="shared" si="9"/>
        <v>C</v>
      </c>
      <c r="AU34" s="18" t="str">
        <f t="shared" si="10"/>
        <v>A</v>
      </c>
      <c r="AV34" s="20" t="str">
        <f t="shared" si="11"/>
        <v>A</v>
      </c>
      <c r="AW34" s="20" t="str">
        <f t="shared" si="12"/>
        <v>A</v>
      </c>
      <c r="AX34" s="19" t="str">
        <f t="shared" si="13"/>
        <v>A</v>
      </c>
    </row>
    <row r="35" spans="1:52" ht="19.2" customHeight="1" x14ac:dyDescent="0.45">
      <c r="A35" s="90">
        <v>33</v>
      </c>
      <c r="B35" s="96"/>
      <c r="C35" s="55">
        <v>4</v>
      </c>
      <c r="D35" s="56">
        <v>5</v>
      </c>
      <c r="E35" s="56">
        <v>4</v>
      </c>
      <c r="F35" s="56">
        <v>4</v>
      </c>
      <c r="G35" s="56">
        <v>4</v>
      </c>
      <c r="H35" s="57">
        <v>2</v>
      </c>
      <c r="I35" s="58">
        <v>2</v>
      </c>
      <c r="J35" s="59">
        <v>3</v>
      </c>
      <c r="K35" s="59">
        <v>2</v>
      </c>
      <c r="L35" s="59">
        <v>3</v>
      </c>
      <c r="M35" s="59">
        <v>1</v>
      </c>
      <c r="N35" s="59">
        <v>4</v>
      </c>
      <c r="O35" s="59">
        <v>5</v>
      </c>
      <c r="P35" s="59">
        <v>1</v>
      </c>
      <c r="Q35" s="59">
        <v>3</v>
      </c>
      <c r="R35" s="60">
        <v>4</v>
      </c>
      <c r="S35" s="61">
        <v>4</v>
      </c>
      <c r="T35" s="62">
        <v>2</v>
      </c>
      <c r="U35" s="62">
        <v>3</v>
      </c>
      <c r="V35" s="63">
        <v>3</v>
      </c>
      <c r="W35" s="64">
        <v>4</v>
      </c>
      <c r="X35" s="64">
        <v>4</v>
      </c>
      <c r="Y35" s="64">
        <v>3</v>
      </c>
      <c r="Z35" s="65">
        <v>3</v>
      </c>
      <c r="AA35" s="66">
        <v>4</v>
      </c>
      <c r="AB35" s="66">
        <v>4</v>
      </c>
      <c r="AC35" s="67">
        <v>4</v>
      </c>
      <c r="AD35" s="68">
        <v>3</v>
      </c>
      <c r="AE35" s="68">
        <v>3</v>
      </c>
      <c r="AF35" s="68">
        <v>4</v>
      </c>
      <c r="AG35" s="68">
        <v>3</v>
      </c>
      <c r="AH35" s="69">
        <v>3</v>
      </c>
      <c r="AI35" s="70">
        <v>3</v>
      </c>
      <c r="AJ35" s="151"/>
      <c r="AK35" s="15">
        <f t="shared" si="0"/>
        <v>3.8333333333333335</v>
      </c>
      <c r="AL35" s="16">
        <f t="shared" si="1"/>
        <v>2.8</v>
      </c>
      <c r="AM35" s="17">
        <f t="shared" si="2"/>
        <v>3.1875</v>
      </c>
      <c r="AN35" s="15">
        <f t="shared" si="3"/>
        <v>3</v>
      </c>
      <c r="AO35" s="16">
        <f t="shared" si="4"/>
        <v>3.75</v>
      </c>
      <c r="AP35" s="16">
        <f t="shared" si="5"/>
        <v>3.6666666666666665</v>
      </c>
      <c r="AQ35" s="16">
        <f t="shared" si="6"/>
        <v>3.2</v>
      </c>
      <c r="AR35" s="17">
        <f t="shared" si="7"/>
        <v>3.375</v>
      </c>
      <c r="AS35" s="18" t="str">
        <f t="shared" si="8"/>
        <v>C</v>
      </c>
      <c r="AT35" s="19" t="str">
        <f t="shared" si="9"/>
        <v>D</v>
      </c>
      <c r="AU35" s="18" t="str">
        <f t="shared" si="10"/>
        <v>D</v>
      </c>
      <c r="AV35" s="20" t="str">
        <f t="shared" si="11"/>
        <v>D</v>
      </c>
      <c r="AW35" s="20" t="str">
        <f t="shared" si="12"/>
        <v>D</v>
      </c>
      <c r="AX35" s="19" t="str">
        <f t="shared" si="13"/>
        <v>D</v>
      </c>
    </row>
    <row r="36" spans="1:52" ht="19.2" customHeight="1" x14ac:dyDescent="0.45">
      <c r="A36" s="90">
        <v>34</v>
      </c>
      <c r="B36" s="96"/>
      <c r="C36" s="55">
        <v>4</v>
      </c>
      <c r="D36" s="56">
        <v>4</v>
      </c>
      <c r="E36" s="56">
        <v>4</v>
      </c>
      <c r="F36" s="56">
        <v>3</v>
      </c>
      <c r="G36" s="56">
        <v>4</v>
      </c>
      <c r="H36" s="57">
        <v>3</v>
      </c>
      <c r="I36" s="58">
        <v>4</v>
      </c>
      <c r="J36" s="59">
        <v>4</v>
      </c>
      <c r="K36" s="59">
        <v>3</v>
      </c>
      <c r="L36" s="59">
        <v>3</v>
      </c>
      <c r="M36" s="59">
        <v>4</v>
      </c>
      <c r="N36" s="59">
        <v>3</v>
      </c>
      <c r="O36" s="59">
        <v>3</v>
      </c>
      <c r="P36" s="59">
        <v>3</v>
      </c>
      <c r="Q36" s="59">
        <v>3</v>
      </c>
      <c r="R36" s="60">
        <v>3</v>
      </c>
      <c r="S36" s="61">
        <v>3</v>
      </c>
      <c r="T36" s="62">
        <v>3</v>
      </c>
      <c r="U36" s="62">
        <v>3</v>
      </c>
      <c r="V36" s="63">
        <v>3</v>
      </c>
      <c r="W36" s="64">
        <v>3</v>
      </c>
      <c r="X36" s="64">
        <v>4</v>
      </c>
      <c r="Y36" s="64">
        <v>3</v>
      </c>
      <c r="Z36" s="65">
        <v>3</v>
      </c>
      <c r="AA36" s="66">
        <v>3</v>
      </c>
      <c r="AB36" s="66">
        <v>3</v>
      </c>
      <c r="AC36" s="67">
        <v>3</v>
      </c>
      <c r="AD36" s="68">
        <v>3</v>
      </c>
      <c r="AE36" s="68">
        <v>1</v>
      </c>
      <c r="AF36" s="68">
        <v>3</v>
      </c>
      <c r="AG36" s="68">
        <v>3</v>
      </c>
      <c r="AH36" s="69">
        <v>3</v>
      </c>
      <c r="AI36" s="70">
        <v>3</v>
      </c>
      <c r="AJ36" s="151"/>
      <c r="AK36" s="15">
        <f t="shared" si="0"/>
        <v>3.6666666666666665</v>
      </c>
      <c r="AL36" s="16">
        <f t="shared" si="1"/>
        <v>3.3</v>
      </c>
      <c r="AM36" s="17">
        <f t="shared" si="2"/>
        <v>3.4375</v>
      </c>
      <c r="AN36" s="15">
        <f t="shared" si="3"/>
        <v>3</v>
      </c>
      <c r="AO36" s="16">
        <f t="shared" si="4"/>
        <v>3</v>
      </c>
      <c r="AP36" s="16">
        <f t="shared" si="5"/>
        <v>3.3333333333333335</v>
      </c>
      <c r="AQ36" s="16">
        <f t="shared" si="6"/>
        <v>2.6</v>
      </c>
      <c r="AR36" s="17">
        <f t="shared" si="7"/>
        <v>2.9375</v>
      </c>
      <c r="AS36" s="18" t="str">
        <f t="shared" si="8"/>
        <v>D</v>
      </c>
      <c r="AT36" s="19" t="str">
        <f t="shared" si="9"/>
        <v>D</v>
      </c>
      <c r="AU36" s="18" t="str">
        <f t="shared" si="10"/>
        <v>D</v>
      </c>
      <c r="AV36" s="20" t="str">
        <f t="shared" si="11"/>
        <v>D</v>
      </c>
      <c r="AW36" s="20" t="str">
        <f t="shared" si="12"/>
        <v>D</v>
      </c>
      <c r="AX36" s="19" t="str">
        <f t="shared" si="13"/>
        <v>E</v>
      </c>
    </row>
    <row r="37" spans="1:52" ht="19.2" customHeight="1" thickBot="1" x14ac:dyDescent="0.5">
      <c r="A37" s="91">
        <v>35</v>
      </c>
      <c r="B37" s="97"/>
      <c r="C37" s="71">
        <v>5</v>
      </c>
      <c r="D37" s="72">
        <v>5</v>
      </c>
      <c r="E37" s="72">
        <v>5</v>
      </c>
      <c r="F37" s="72">
        <v>5</v>
      </c>
      <c r="G37" s="72">
        <v>5</v>
      </c>
      <c r="H37" s="73">
        <v>5</v>
      </c>
      <c r="I37" s="74">
        <v>5</v>
      </c>
      <c r="J37" s="75">
        <v>5</v>
      </c>
      <c r="K37" s="75">
        <v>5</v>
      </c>
      <c r="L37" s="75">
        <v>4</v>
      </c>
      <c r="M37" s="75">
        <v>5</v>
      </c>
      <c r="N37" s="75">
        <v>3</v>
      </c>
      <c r="O37" s="75">
        <v>4</v>
      </c>
      <c r="P37" s="75">
        <v>5</v>
      </c>
      <c r="Q37" s="75">
        <v>2</v>
      </c>
      <c r="R37" s="76">
        <v>2</v>
      </c>
      <c r="S37" s="77">
        <v>5</v>
      </c>
      <c r="T37" s="78">
        <v>5</v>
      </c>
      <c r="U37" s="78">
        <v>3</v>
      </c>
      <c r="V37" s="79">
        <v>5</v>
      </c>
      <c r="W37" s="80">
        <v>5</v>
      </c>
      <c r="X37" s="80">
        <v>5</v>
      </c>
      <c r="Y37" s="80">
        <v>4</v>
      </c>
      <c r="Z37" s="81">
        <v>5</v>
      </c>
      <c r="AA37" s="82">
        <v>5</v>
      </c>
      <c r="AB37" s="82">
        <v>5</v>
      </c>
      <c r="AC37" s="83">
        <v>5</v>
      </c>
      <c r="AD37" s="84">
        <v>5</v>
      </c>
      <c r="AE37" s="84">
        <v>5</v>
      </c>
      <c r="AF37" s="84">
        <v>5</v>
      </c>
      <c r="AG37" s="84">
        <v>5</v>
      </c>
      <c r="AH37" s="85">
        <v>5</v>
      </c>
      <c r="AI37" s="86">
        <v>5</v>
      </c>
      <c r="AJ37" s="151"/>
      <c r="AK37" s="15">
        <f t="shared" si="0"/>
        <v>5</v>
      </c>
      <c r="AL37" s="16">
        <f t="shared" si="1"/>
        <v>4</v>
      </c>
      <c r="AM37" s="17">
        <f t="shared" si="2"/>
        <v>4.375</v>
      </c>
      <c r="AN37" s="15">
        <f t="shared" si="3"/>
        <v>4.5999999999999996</v>
      </c>
      <c r="AO37" s="16">
        <f t="shared" si="4"/>
        <v>5</v>
      </c>
      <c r="AP37" s="16">
        <f t="shared" si="5"/>
        <v>4.666666666666667</v>
      </c>
      <c r="AQ37" s="16">
        <f t="shared" si="6"/>
        <v>5</v>
      </c>
      <c r="AR37" s="17">
        <f t="shared" si="7"/>
        <v>4.8125</v>
      </c>
      <c r="AS37" s="18" t="str">
        <f t="shared" si="8"/>
        <v>A</v>
      </c>
      <c r="AT37" s="19" t="str">
        <f t="shared" si="9"/>
        <v>C</v>
      </c>
      <c r="AU37" s="18" t="str">
        <f t="shared" si="10"/>
        <v>B</v>
      </c>
      <c r="AV37" s="20" t="str">
        <f t="shared" si="11"/>
        <v>A</v>
      </c>
      <c r="AW37" s="20" t="str">
        <f t="shared" si="12"/>
        <v>B</v>
      </c>
      <c r="AX37" s="19" t="str">
        <f t="shared" si="13"/>
        <v>A</v>
      </c>
    </row>
    <row r="38" spans="1:52" ht="19.2" customHeight="1" x14ac:dyDescent="0.45">
      <c r="A38" s="89">
        <v>36</v>
      </c>
      <c r="B38" s="95"/>
      <c r="C38" s="39">
        <v>4</v>
      </c>
      <c r="D38" s="40">
        <v>4</v>
      </c>
      <c r="E38" s="40">
        <v>4</v>
      </c>
      <c r="F38" s="40">
        <v>4</v>
      </c>
      <c r="G38" s="40">
        <v>3</v>
      </c>
      <c r="H38" s="41">
        <v>4</v>
      </c>
      <c r="I38" s="42">
        <v>4</v>
      </c>
      <c r="J38" s="43">
        <v>4</v>
      </c>
      <c r="K38" s="43">
        <v>4</v>
      </c>
      <c r="L38" s="43">
        <v>4</v>
      </c>
      <c r="M38" s="43">
        <v>4</v>
      </c>
      <c r="N38" s="43">
        <v>4</v>
      </c>
      <c r="O38" s="43">
        <v>4</v>
      </c>
      <c r="P38" s="43">
        <v>4</v>
      </c>
      <c r="Q38" s="43">
        <v>5</v>
      </c>
      <c r="R38" s="44">
        <v>4</v>
      </c>
      <c r="S38" s="45">
        <v>4</v>
      </c>
      <c r="T38" s="46">
        <v>4</v>
      </c>
      <c r="U38" s="46">
        <v>4</v>
      </c>
      <c r="V38" s="47">
        <v>3</v>
      </c>
      <c r="W38" s="48">
        <v>3</v>
      </c>
      <c r="X38" s="48">
        <v>4</v>
      </c>
      <c r="Y38" s="48">
        <v>4</v>
      </c>
      <c r="Z38" s="49">
        <v>4</v>
      </c>
      <c r="AA38" s="50">
        <v>2</v>
      </c>
      <c r="AB38" s="50">
        <v>2</v>
      </c>
      <c r="AC38" s="51">
        <v>4</v>
      </c>
      <c r="AD38" s="52">
        <v>4</v>
      </c>
      <c r="AE38" s="52">
        <v>4</v>
      </c>
      <c r="AF38" s="52">
        <v>4</v>
      </c>
      <c r="AG38" s="52">
        <v>4</v>
      </c>
      <c r="AH38" s="53">
        <v>4</v>
      </c>
      <c r="AI38" s="54">
        <v>4</v>
      </c>
      <c r="AJ38" s="151"/>
      <c r="AK38" s="15">
        <f t="shared" si="0"/>
        <v>3.8333333333333335</v>
      </c>
      <c r="AL38" s="16">
        <f t="shared" si="1"/>
        <v>4.0999999999999996</v>
      </c>
      <c r="AM38" s="17">
        <f t="shared" si="2"/>
        <v>4</v>
      </c>
      <c r="AN38" s="15">
        <f t="shared" si="3"/>
        <v>3.8</v>
      </c>
      <c r="AO38" s="16">
        <f t="shared" si="4"/>
        <v>3</v>
      </c>
      <c r="AP38" s="16">
        <f t="shared" si="5"/>
        <v>3.6666666666666665</v>
      </c>
      <c r="AQ38" s="16">
        <f t="shared" si="6"/>
        <v>4</v>
      </c>
      <c r="AR38" s="17">
        <f t="shared" si="7"/>
        <v>3.625</v>
      </c>
      <c r="AS38" s="18" t="str">
        <f t="shared" si="8"/>
        <v>C</v>
      </c>
      <c r="AT38" s="19" t="str">
        <f t="shared" si="9"/>
        <v>C</v>
      </c>
      <c r="AU38" s="18" t="str">
        <f t="shared" si="10"/>
        <v>D</v>
      </c>
      <c r="AV38" s="20" t="str">
        <f t="shared" si="11"/>
        <v>D</v>
      </c>
      <c r="AW38" s="20" t="str">
        <f t="shared" si="12"/>
        <v>D</v>
      </c>
      <c r="AX38" s="19" t="str">
        <f t="shared" si="13"/>
        <v>C</v>
      </c>
    </row>
    <row r="39" spans="1:52" ht="19.2" customHeight="1" x14ac:dyDescent="0.45">
      <c r="A39" s="90">
        <v>37</v>
      </c>
      <c r="B39" s="96"/>
      <c r="C39" s="55">
        <v>4</v>
      </c>
      <c r="D39" s="56">
        <v>1</v>
      </c>
      <c r="E39" s="56">
        <v>4</v>
      </c>
      <c r="F39" s="56">
        <v>3</v>
      </c>
      <c r="G39" s="56">
        <v>3</v>
      </c>
      <c r="H39" s="57">
        <v>3</v>
      </c>
      <c r="I39" s="58">
        <v>3</v>
      </c>
      <c r="J39" s="59">
        <v>3</v>
      </c>
      <c r="K39" s="59">
        <v>3</v>
      </c>
      <c r="L39" s="59">
        <v>3</v>
      </c>
      <c r="M39" s="59">
        <v>3</v>
      </c>
      <c r="N39" s="59">
        <v>2</v>
      </c>
      <c r="O39" s="59">
        <v>3</v>
      </c>
      <c r="P39" s="59">
        <v>3</v>
      </c>
      <c r="Q39" s="59">
        <v>4</v>
      </c>
      <c r="R39" s="60">
        <v>3</v>
      </c>
      <c r="S39" s="61">
        <v>4</v>
      </c>
      <c r="T39" s="62">
        <v>2</v>
      </c>
      <c r="U39" s="62">
        <v>3</v>
      </c>
      <c r="V39" s="63">
        <v>4</v>
      </c>
      <c r="W39" s="64">
        <v>5</v>
      </c>
      <c r="X39" s="64">
        <v>5</v>
      </c>
      <c r="Y39" s="64">
        <v>3</v>
      </c>
      <c r="Z39" s="65">
        <v>4</v>
      </c>
      <c r="AA39" s="66">
        <v>4</v>
      </c>
      <c r="AB39" s="66">
        <v>3</v>
      </c>
      <c r="AC39" s="67">
        <v>3</v>
      </c>
      <c r="AD39" s="68">
        <v>4</v>
      </c>
      <c r="AE39" s="68">
        <v>3</v>
      </c>
      <c r="AF39" s="68">
        <v>3</v>
      </c>
      <c r="AG39" s="68">
        <v>3</v>
      </c>
      <c r="AH39" s="69">
        <v>4</v>
      </c>
      <c r="AI39" s="70">
        <v>3</v>
      </c>
      <c r="AJ39" s="151"/>
      <c r="AK39" s="15">
        <f t="shared" si="0"/>
        <v>3</v>
      </c>
      <c r="AL39" s="16">
        <f t="shared" si="1"/>
        <v>3</v>
      </c>
      <c r="AM39" s="17">
        <f t="shared" si="2"/>
        <v>3</v>
      </c>
      <c r="AN39" s="15">
        <f t="shared" si="3"/>
        <v>3.2</v>
      </c>
      <c r="AO39" s="16">
        <f t="shared" si="4"/>
        <v>3.5</v>
      </c>
      <c r="AP39" s="16">
        <f t="shared" si="5"/>
        <v>4.333333333333333</v>
      </c>
      <c r="AQ39" s="16">
        <f t="shared" si="6"/>
        <v>3.4</v>
      </c>
      <c r="AR39" s="17">
        <f t="shared" si="7"/>
        <v>3.5625</v>
      </c>
      <c r="AS39" s="18" t="str">
        <f t="shared" si="8"/>
        <v>D</v>
      </c>
      <c r="AT39" s="19" t="str">
        <f t="shared" si="9"/>
        <v>D</v>
      </c>
      <c r="AU39" s="18" t="str">
        <f t="shared" si="10"/>
        <v>D</v>
      </c>
      <c r="AV39" s="20" t="str">
        <f t="shared" si="11"/>
        <v>D</v>
      </c>
      <c r="AW39" s="20" t="str">
        <f t="shared" si="12"/>
        <v>C</v>
      </c>
      <c r="AX39" s="19" t="str">
        <f t="shared" si="13"/>
        <v>D</v>
      </c>
    </row>
    <row r="40" spans="1:52" ht="19.2" customHeight="1" x14ac:dyDescent="0.45">
      <c r="A40" s="90">
        <v>38</v>
      </c>
      <c r="B40" s="96"/>
      <c r="C40" s="55">
        <v>5</v>
      </c>
      <c r="D40" s="56">
        <v>4</v>
      </c>
      <c r="E40" s="56">
        <v>4</v>
      </c>
      <c r="F40" s="56">
        <v>4</v>
      </c>
      <c r="G40" s="56">
        <v>4</v>
      </c>
      <c r="H40" s="57">
        <v>5</v>
      </c>
      <c r="I40" s="58">
        <v>5</v>
      </c>
      <c r="J40" s="59">
        <v>5</v>
      </c>
      <c r="K40" s="59">
        <v>4</v>
      </c>
      <c r="L40" s="59">
        <v>4</v>
      </c>
      <c r="M40" s="59">
        <v>4</v>
      </c>
      <c r="N40" s="59">
        <v>4</v>
      </c>
      <c r="O40" s="59">
        <v>4</v>
      </c>
      <c r="P40" s="59">
        <v>4</v>
      </c>
      <c r="Q40" s="59">
        <v>4</v>
      </c>
      <c r="R40" s="60">
        <v>4</v>
      </c>
      <c r="S40" s="61">
        <v>4</v>
      </c>
      <c r="T40" s="62">
        <v>2</v>
      </c>
      <c r="U40" s="62">
        <v>4</v>
      </c>
      <c r="V40" s="63">
        <v>4</v>
      </c>
      <c r="W40" s="64">
        <v>5</v>
      </c>
      <c r="X40" s="64">
        <v>5</v>
      </c>
      <c r="Y40" s="64">
        <v>4</v>
      </c>
      <c r="Z40" s="65">
        <v>4</v>
      </c>
      <c r="AA40" s="66">
        <v>5</v>
      </c>
      <c r="AB40" s="66">
        <v>5</v>
      </c>
      <c r="AC40" s="67">
        <v>4</v>
      </c>
      <c r="AD40" s="68">
        <v>5</v>
      </c>
      <c r="AE40" s="68">
        <v>5</v>
      </c>
      <c r="AF40" s="68">
        <v>5</v>
      </c>
      <c r="AG40" s="68">
        <v>4</v>
      </c>
      <c r="AH40" s="69">
        <v>4</v>
      </c>
      <c r="AI40" s="70">
        <v>4</v>
      </c>
      <c r="AJ40" s="151"/>
      <c r="AK40" s="15">
        <f t="shared" si="0"/>
        <v>4.333333333333333</v>
      </c>
      <c r="AL40" s="16">
        <f t="shared" si="1"/>
        <v>4.2</v>
      </c>
      <c r="AM40" s="17">
        <f t="shared" si="2"/>
        <v>4.25</v>
      </c>
      <c r="AN40" s="15">
        <f t="shared" si="3"/>
        <v>3.6</v>
      </c>
      <c r="AO40" s="16">
        <f t="shared" si="4"/>
        <v>4.5</v>
      </c>
      <c r="AP40" s="16">
        <f t="shared" si="5"/>
        <v>4.666666666666667</v>
      </c>
      <c r="AQ40" s="16">
        <f t="shared" si="6"/>
        <v>4.5999999999999996</v>
      </c>
      <c r="AR40" s="17">
        <f t="shared" si="7"/>
        <v>4.3125</v>
      </c>
      <c r="AS40" s="18" t="str">
        <f t="shared" si="8"/>
        <v>C</v>
      </c>
      <c r="AT40" s="19" t="str">
        <f t="shared" si="9"/>
        <v>C</v>
      </c>
      <c r="AU40" s="18" t="str">
        <f t="shared" si="10"/>
        <v>D</v>
      </c>
      <c r="AV40" s="20" t="str">
        <f t="shared" si="11"/>
        <v>C</v>
      </c>
      <c r="AW40" s="20" t="str">
        <f t="shared" si="12"/>
        <v>B</v>
      </c>
      <c r="AX40" s="19" t="str">
        <f t="shared" si="13"/>
        <v>B</v>
      </c>
    </row>
    <row r="41" spans="1:52" ht="19.2" customHeight="1" x14ac:dyDescent="0.45">
      <c r="A41" s="90">
        <v>39</v>
      </c>
      <c r="B41" s="96"/>
      <c r="C41" s="55">
        <v>5</v>
      </c>
      <c r="D41" s="56">
        <v>3</v>
      </c>
      <c r="E41" s="56">
        <v>2</v>
      </c>
      <c r="F41" s="56">
        <v>2</v>
      </c>
      <c r="G41" s="56">
        <v>4</v>
      </c>
      <c r="H41" s="57">
        <v>5</v>
      </c>
      <c r="I41" s="58">
        <v>5</v>
      </c>
      <c r="J41" s="59">
        <v>5</v>
      </c>
      <c r="K41" s="59">
        <v>5</v>
      </c>
      <c r="L41" s="59">
        <v>5</v>
      </c>
      <c r="M41" s="59">
        <v>5</v>
      </c>
      <c r="N41" s="59">
        <v>5</v>
      </c>
      <c r="O41" s="59">
        <v>2</v>
      </c>
      <c r="P41" s="59">
        <v>2</v>
      </c>
      <c r="Q41" s="59">
        <v>5</v>
      </c>
      <c r="R41" s="60">
        <v>2</v>
      </c>
      <c r="S41" s="61">
        <v>3</v>
      </c>
      <c r="T41" s="62">
        <v>1</v>
      </c>
      <c r="U41" s="62">
        <v>1</v>
      </c>
      <c r="V41" s="63">
        <v>5</v>
      </c>
      <c r="W41" s="64">
        <v>5</v>
      </c>
      <c r="X41" s="64">
        <v>3</v>
      </c>
      <c r="Y41" s="64">
        <v>5</v>
      </c>
      <c r="Z41" s="65">
        <v>5</v>
      </c>
      <c r="AA41" s="66">
        <v>5</v>
      </c>
      <c r="AB41" s="66">
        <v>5</v>
      </c>
      <c r="AC41" s="67">
        <v>5</v>
      </c>
      <c r="AD41" s="68">
        <v>5</v>
      </c>
      <c r="AE41" s="68">
        <v>5</v>
      </c>
      <c r="AF41" s="68">
        <v>5</v>
      </c>
      <c r="AG41" s="68">
        <v>1</v>
      </c>
      <c r="AH41" s="69">
        <v>1</v>
      </c>
      <c r="AI41" s="70">
        <v>5</v>
      </c>
      <c r="AJ41" s="151"/>
      <c r="AK41" s="15">
        <f t="shared" si="0"/>
        <v>3.5</v>
      </c>
      <c r="AL41" s="16">
        <f t="shared" si="1"/>
        <v>4.0999999999999996</v>
      </c>
      <c r="AM41" s="17">
        <f t="shared" si="2"/>
        <v>3.875</v>
      </c>
      <c r="AN41" s="15">
        <f t="shared" si="3"/>
        <v>3</v>
      </c>
      <c r="AO41" s="16">
        <f t="shared" si="4"/>
        <v>5</v>
      </c>
      <c r="AP41" s="16">
        <f t="shared" si="5"/>
        <v>4.333333333333333</v>
      </c>
      <c r="AQ41" s="16">
        <f t="shared" si="6"/>
        <v>3.4</v>
      </c>
      <c r="AR41" s="17">
        <f t="shared" si="7"/>
        <v>3.75</v>
      </c>
      <c r="AS41" s="18" t="str">
        <f t="shared" si="8"/>
        <v>D</v>
      </c>
      <c r="AT41" s="19" t="str">
        <f t="shared" si="9"/>
        <v>C</v>
      </c>
      <c r="AU41" s="18" t="str">
        <f t="shared" si="10"/>
        <v>D</v>
      </c>
      <c r="AV41" s="20" t="str">
        <f t="shared" si="11"/>
        <v>A</v>
      </c>
      <c r="AW41" s="20" t="str">
        <f t="shared" si="12"/>
        <v>C</v>
      </c>
      <c r="AX41" s="19" t="str">
        <f t="shared" si="13"/>
        <v>D</v>
      </c>
    </row>
    <row r="42" spans="1:52" ht="19.2" customHeight="1" thickBot="1" x14ac:dyDescent="0.5">
      <c r="A42" s="91">
        <v>40</v>
      </c>
      <c r="B42" s="97"/>
      <c r="C42" s="71">
        <v>4</v>
      </c>
      <c r="D42" s="72">
        <v>4</v>
      </c>
      <c r="E42" s="72">
        <v>4</v>
      </c>
      <c r="F42" s="72">
        <v>4</v>
      </c>
      <c r="G42" s="72">
        <v>4</v>
      </c>
      <c r="H42" s="73">
        <v>4</v>
      </c>
      <c r="I42" s="74">
        <v>4</v>
      </c>
      <c r="J42" s="75">
        <v>3</v>
      </c>
      <c r="K42" s="75">
        <v>3</v>
      </c>
      <c r="L42" s="75">
        <v>3</v>
      </c>
      <c r="M42" s="75">
        <v>3</v>
      </c>
      <c r="N42" s="75">
        <v>3</v>
      </c>
      <c r="O42" s="75">
        <v>3</v>
      </c>
      <c r="P42" s="75">
        <v>3</v>
      </c>
      <c r="Q42" s="75">
        <v>3</v>
      </c>
      <c r="R42" s="76">
        <v>3</v>
      </c>
      <c r="S42" s="77">
        <v>5</v>
      </c>
      <c r="T42" s="78">
        <v>5</v>
      </c>
      <c r="U42" s="78">
        <v>5</v>
      </c>
      <c r="V42" s="79">
        <v>5</v>
      </c>
      <c r="W42" s="80">
        <v>5</v>
      </c>
      <c r="X42" s="80">
        <v>5</v>
      </c>
      <c r="Y42" s="80">
        <v>5</v>
      </c>
      <c r="Z42" s="81">
        <v>5</v>
      </c>
      <c r="AA42" s="82">
        <v>5</v>
      </c>
      <c r="AB42" s="82">
        <v>5</v>
      </c>
      <c r="AC42" s="83">
        <v>5</v>
      </c>
      <c r="AD42" s="84">
        <v>5</v>
      </c>
      <c r="AE42" s="84">
        <v>5</v>
      </c>
      <c r="AF42" s="84">
        <v>5</v>
      </c>
      <c r="AG42" s="84">
        <v>5</v>
      </c>
      <c r="AH42" s="85">
        <v>5</v>
      </c>
      <c r="AI42" s="86">
        <v>5</v>
      </c>
      <c r="AJ42" s="151"/>
      <c r="AK42" s="21">
        <f t="shared" si="0"/>
        <v>4</v>
      </c>
      <c r="AL42" s="22">
        <f t="shared" si="1"/>
        <v>3.1</v>
      </c>
      <c r="AM42" s="23">
        <f t="shared" si="2"/>
        <v>3.4375</v>
      </c>
      <c r="AN42" s="21">
        <f t="shared" si="3"/>
        <v>5</v>
      </c>
      <c r="AO42" s="22">
        <f t="shared" si="4"/>
        <v>5</v>
      </c>
      <c r="AP42" s="22">
        <f t="shared" si="5"/>
        <v>5</v>
      </c>
      <c r="AQ42" s="22">
        <f t="shared" si="6"/>
        <v>5</v>
      </c>
      <c r="AR42" s="23">
        <f t="shared" si="7"/>
        <v>5</v>
      </c>
      <c r="AS42" s="18" t="str">
        <f t="shared" si="8"/>
        <v>C</v>
      </c>
      <c r="AT42" s="19" t="str">
        <f t="shared" si="9"/>
        <v>D</v>
      </c>
      <c r="AU42" s="18" t="str">
        <f t="shared" si="10"/>
        <v>A</v>
      </c>
      <c r="AV42" s="20" t="str">
        <f t="shared" si="11"/>
        <v>A</v>
      </c>
      <c r="AW42" s="20" t="str">
        <f t="shared" si="12"/>
        <v>A</v>
      </c>
      <c r="AX42" s="19" t="str">
        <f t="shared" si="13"/>
        <v>A</v>
      </c>
    </row>
    <row r="43" spans="1:52" ht="18.600000000000001" thickBot="1" x14ac:dyDescent="0.5">
      <c r="AJ43" s="150" t="s">
        <v>8</v>
      </c>
      <c r="AK43" s="24"/>
      <c r="AL43" s="24"/>
      <c r="AM43" s="24"/>
      <c r="AN43" s="24"/>
      <c r="AO43" s="24"/>
      <c r="AP43" s="24"/>
      <c r="AQ43" s="24"/>
      <c r="AR43" s="24"/>
      <c r="AS43" s="25">
        <f t="shared" ref="AS43:AX43" si="14">COUNTIF(AS3:AS42,"A")</f>
        <v>12</v>
      </c>
      <c r="AT43" s="26">
        <f t="shared" si="14"/>
        <v>11</v>
      </c>
      <c r="AU43" s="25">
        <f t="shared" si="14"/>
        <v>8</v>
      </c>
      <c r="AV43" s="27">
        <f t="shared" si="14"/>
        <v>14</v>
      </c>
      <c r="AW43" s="27">
        <f t="shared" si="14"/>
        <v>16</v>
      </c>
      <c r="AX43" s="26">
        <f t="shared" si="14"/>
        <v>8</v>
      </c>
      <c r="AY43" s="25">
        <f>SUM(AS43:AT43)</f>
        <v>23</v>
      </c>
      <c r="AZ43" s="26">
        <f>SUM(AU43:AX43)</f>
        <v>46</v>
      </c>
    </row>
    <row r="44" spans="1:52" ht="18.600000000000001" thickBot="1" x14ac:dyDescent="0.5">
      <c r="AJ44" s="150" t="s">
        <v>9</v>
      </c>
      <c r="AK44" s="28">
        <f t="shared" ref="AK44:AR44" si="15">AVERAGE(AK3:AK42)</f>
        <v>4.2666666666666675</v>
      </c>
      <c r="AL44" s="29">
        <f t="shared" si="15"/>
        <v>4.05</v>
      </c>
      <c r="AM44" s="30">
        <f t="shared" si="15"/>
        <v>4.1312499999999996</v>
      </c>
      <c r="AN44" s="28">
        <f t="shared" si="15"/>
        <v>3.8649999999999998</v>
      </c>
      <c r="AO44" s="29">
        <f t="shared" si="15"/>
        <v>4.3812499999999996</v>
      </c>
      <c r="AP44" s="29">
        <f t="shared" si="15"/>
        <v>4.5333333333333332</v>
      </c>
      <c r="AQ44" s="29">
        <f t="shared" si="15"/>
        <v>4.125</v>
      </c>
      <c r="AR44" s="29">
        <f t="shared" si="15"/>
        <v>4.1953125</v>
      </c>
      <c r="AS44" s="18">
        <f t="shared" ref="AS44:AX44" si="16">COUNTIF(AS3:AS42,"B")</f>
        <v>6</v>
      </c>
      <c r="AT44" s="19">
        <f t="shared" si="16"/>
        <v>6</v>
      </c>
      <c r="AU44" s="18">
        <f t="shared" si="16"/>
        <v>5</v>
      </c>
      <c r="AV44" s="20">
        <f t="shared" si="16"/>
        <v>5</v>
      </c>
      <c r="AW44" s="20">
        <f t="shared" si="16"/>
        <v>9</v>
      </c>
      <c r="AX44" s="19">
        <f t="shared" si="16"/>
        <v>6</v>
      </c>
      <c r="AY44" s="18">
        <f t="shared" ref="AY44:AY47" si="17">SUM(AS44:AT44)</f>
        <v>12</v>
      </c>
      <c r="AZ44" s="19">
        <f t="shared" ref="AZ44:AZ47" si="18">SUM(AU44:AX44)</f>
        <v>25</v>
      </c>
    </row>
    <row r="45" spans="1:52" x14ac:dyDescent="0.45">
      <c r="AS45" s="18">
        <f t="shared" ref="AS45:AX45" si="19">COUNTIF(AS3:AS42,"C")</f>
        <v>15</v>
      </c>
      <c r="AT45" s="19">
        <f t="shared" si="19"/>
        <v>15</v>
      </c>
      <c r="AU45" s="18">
        <f t="shared" si="19"/>
        <v>9</v>
      </c>
      <c r="AV45" s="20">
        <f t="shared" si="19"/>
        <v>10</v>
      </c>
      <c r="AW45" s="20">
        <f t="shared" si="19"/>
        <v>8</v>
      </c>
      <c r="AX45" s="19">
        <f t="shared" si="19"/>
        <v>14</v>
      </c>
      <c r="AY45" s="18">
        <f t="shared" si="17"/>
        <v>30</v>
      </c>
      <c r="AZ45" s="19">
        <f t="shared" si="18"/>
        <v>41</v>
      </c>
    </row>
    <row r="46" spans="1:52" x14ac:dyDescent="0.45">
      <c r="AS46" s="18">
        <f t="shared" ref="AS46:AX46" si="20">COUNTIF(AS3:AS42,"D")</f>
        <v>6</v>
      </c>
      <c r="AT46" s="19">
        <f t="shared" si="20"/>
        <v>6</v>
      </c>
      <c r="AU46" s="18">
        <f t="shared" si="20"/>
        <v>14</v>
      </c>
      <c r="AV46" s="20">
        <f t="shared" si="20"/>
        <v>10</v>
      </c>
      <c r="AW46" s="20">
        <f t="shared" si="20"/>
        <v>6</v>
      </c>
      <c r="AX46" s="19">
        <f t="shared" si="20"/>
        <v>9</v>
      </c>
      <c r="AY46" s="18">
        <f t="shared" si="17"/>
        <v>12</v>
      </c>
      <c r="AZ46" s="19">
        <f t="shared" si="18"/>
        <v>39</v>
      </c>
    </row>
    <row r="47" spans="1:52" ht="18.600000000000001" thickBot="1" x14ac:dyDescent="0.5">
      <c r="AS47" s="31">
        <f t="shared" ref="AS47:AX47" si="21">COUNTIF(AS3:AS42,"E")</f>
        <v>1</v>
      </c>
      <c r="AT47" s="32">
        <f t="shared" si="21"/>
        <v>2</v>
      </c>
      <c r="AU47" s="31">
        <f t="shared" si="21"/>
        <v>4</v>
      </c>
      <c r="AV47" s="33">
        <f t="shared" si="21"/>
        <v>1</v>
      </c>
      <c r="AW47" s="33">
        <f t="shared" si="21"/>
        <v>1</v>
      </c>
      <c r="AX47" s="32">
        <f t="shared" si="21"/>
        <v>3</v>
      </c>
      <c r="AY47" s="31">
        <f t="shared" si="17"/>
        <v>3</v>
      </c>
      <c r="AZ47" s="32">
        <f t="shared" si="18"/>
        <v>9</v>
      </c>
    </row>
    <row r="48" spans="1:52" ht="235.8" thickBot="1" x14ac:dyDescent="0.5">
      <c r="AS48" s="9" t="s">
        <v>2</v>
      </c>
      <c r="AT48" s="10" t="s">
        <v>3</v>
      </c>
      <c r="AU48" s="34" t="s">
        <v>4</v>
      </c>
      <c r="AV48" s="35" t="s">
        <v>5</v>
      </c>
      <c r="AW48" s="35" t="s">
        <v>6</v>
      </c>
      <c r="AX48" s="36" t="s">
        <v>7</v>
      </c>
    </row>
    <row r="49" x14ac:dyDescent="0.45"/>
    <row r="50" x14ac:dyDescent="0.45"/>
  </sheetData>
  <phoneticPr fontId="1"/>
  <conditionalFormatting sqref="AS3">
    <cfRule type="cellIs" dxfId="294" priority="88" operator="equal">
      <formula>"D"</formula>
    </cfRule>
    <cfRule type="cellIs" dxfId="293" priority="89" operator="equal">
      <formula>"B"</formula>
    </cfRule>
    <cfRule type="cellIs" dxfId="292" priority="90" operator="equal">
      <formula>"C"</formula>
    </cfRule>
    <cfRule type="cellIs" dxfId="291" priority="91" operator="equal">
      <formula>"E"</formula>
    </cfRule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90" priority="93" operator="equal">
      <formula>"A"</formula>
    </cfRule>
  </conditionalFormatting>
  <conditionalFormatting sqref="AT3">
    <cfRule type="cellIs" dxfId="289" priority="82" operator="equal">
      <formula>"D"</formula>
    </cfRule>
    <cfRule type="cellIs" dxfId="288" priority="83" operator="equal">
      <formula>"B"</formula>
    </cfRule>
    <cfRule type="cellIs" dxfId="287" priority="84" operator="equal">
      <formula>"C"</formula>
    </cfRule>
    <cfRule type="cellIs" dxfId="286" priority="85" operator="equal">
      <formula>"E"</formula>
    </cfRule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85" priority="87" operator="equal">
      <formula>"A"</formula>
    </cfRule>
  </conditionalFormatting>
  <conditionalFormatting sqref="AU3">
    <cfRule type="cellIs" dxfId="284" priority="76" operator="equal">
      <formula>"D"</formula>
    </cfRule>
    <cfRule type="cellIs" dxfId="283" priority="77" operator="equal">
      <formula>"B"</formula>
    </cfRule>
    <cfRule type="cellIs" dxfId="282" priority="78" operator="equal">
      <formula>"C"</formula>
    </cfRule>
    <cfRule type="cellIs" dxfId="281" priority="79" operator="equal">
      <formula>"E"</formula>
    </cfRule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80" priority="81" operator="equal">
      <formula>"A"</formula>
    </cfRule>
  </conditionalFormatting>
  <conditionalFormatting sqref="AV3">
    <cfRule type="cellIs" dxfId="279" priority="70" operator="equal">
      <formula>"D"</formula>
    </cfRule>
    <cfRule type="cellIs" dxfId="278" priority="71" operator="equal">
      <formula>"B"</formula>
    </cfRule>
    <cfRule type="cellIs" dxfId="277" priority="72" operator="equal">
      <formula>"C"</formula>
    </cfRule>
    <cfRule type="cellIs" dxfId="276" priority="73" operator="equal">
      <formula>"E"</formula>
    </cfRule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75" priority="75" operator="equal">
      <formula>"A"</formula>
    </cfRule>
  </conditionalFormatting>
  <conditionalFormatting sqref="AW3">
    <cfRule type="cellIs" dxfId="274" priority="64" operator="equal">
      <formula>"D"</formula>
    </cfRule>
    <cfRule type="cellIs" dxfId="273" priority="65" operator="equal">
      <formula>"B"</formula>
    </cfRule>
    <cfRule type="cellIs" dxfId="272" priority="66" operator="equal">
      <formula>"C"</formula>
    </cfRule>
    <cfRule type="cellIs" dxfId="271" priority="67" operator="equal">
      <formula>"E"</formula>
    </cfRule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70" priority="69" operator="equal">
      <formula>"A"</formula>
    </cfRule>
  </conditionalFormatting>
  <conditionalFormatting sqref="AX3">
    <cfRule type="cellIs" dxfId="269" priority="58" operator="equal">
      <formula>"D"</formula>
    </cfRule>
    <cfRule type="cellIs" dxfId="268" priority="59" operator="equal">
      <formula>"B"</formula>
    </cfRule>
    <cfRule type="cellIs" dxfId="267" priority="60" operator="equal">
      <formula>"C"</formula>
    </cfRule>
    <cfRule type="cellIs" dxfId="266" priority="61" operator="equal">
      <formula>"E"</formula>
    </cfRule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65" priority="63" operator="equal">
      <formula>"A"</formula>
    </cfRule>
  </conditionalFormatting>
  <conditionalFormatting sqref="AX43:AX47">
    <cfRule type="cellIs" dxfId="264" priority="16" operator="equal">
      <formula>"D"</formula>
    </cfRule>
    <cfRule type="cellIs" dxfId="263" priority="17" operator="equal">
      <formula>"B"</formula>
    </cfRule>
    <cfRule type="cellIs" dxfId="262" priority="18" operator="equal">
      <formula>"C"</formula>
    </cfRule>
    <cfRule type="cellIs" dxfId="261" priority="19" operator="equal">
      <formula>"E"</formula>
    </cfRule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60" priority="21" operator="equal">
      <formula>"A"</formula>
    </cfRule>
  </conditionalFormatting>
  <conditionalFormatting sqref="AS43:AW47">
    <cfRule type="cellIs" dxfId="259" priority="10" operator="equal">
      <formula>"D"</formula>
    </cfRule>
    <cfRule type="cellIs" dxfId="258" priority="11" operator="equal">
      <formula>"B"</formula>
    </cfRule>
    <cfRule type="cellIs" dxfId="257" priority="12" operator="equal">
      <formula>"C"</formula>
    </cfRule>
    <cfRule type="cellIs" dxfId="256" priority="13" operator="equal">
      <formula>"E"</formula>
    </cfRule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55" priority="15" operator="equal">
      <formula>"A"</formula>
    </cfRule>
  </conditionalFormatting>
  <conditionalFormatting sqref="AS4:AS42">
    <cfRule type="cellIs" dxfId="254" priority="100" operator="equal">
      <formula>"D"</formula>
    </cfRule>
    <cfRule type="cellIs" dxfId="253" priority="101" operator="equal">
      <formula>"B"</formula>
    </cfRule>
    <cfRule type="cellIs" dxfId="252" priority="102" operator="equal">
      <formula>"C"</formula>
    </cfRule>
    <cfRule type="cellIs" dxfId="251" priority="103" operator="equal">
      <formula>"E"</formula>
    </cfRule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50" priority="105" operator="equal">
      <formula>"A"</formula>
    </cfRule>
  </conditionalFormatting>
  <conditionalFormatting sqref="AT4:AT42">
    <cfRule type="cellIs" dxfId="249" priority="106" operator="equal">
      <formula>"D"</formula>
    </cfRule>
    <cfRule type="cellIs" dxfId="248" priority="107" operator="equal">
      <formula>"B"</formula>
    </cfRule>
    <cfRule type="cellIs" dxfId="247" priority="108" operator="equal">
      <formula>"C"</formula>
    </cfRule>
    <cfRule type="cellIs" dxfId="246" priority="109" operator="equal">
      <formula>"E"</formula>
    </cfRule>
    <cfRule type="colorScale" priority="110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45" priority="111" operator="equal">
      <formula>"A"</formula>
    </cfRule>
  </conditionalFormatting>
  <conditionalFormatting sqref="AU4:AU42">
    <cfRule type="cellIs" dxfId="244" priority="112" operator="equal">
      <formula>"D"</formula>
    </cfRule>
    <cfRule type="cellIs" dxfId="243" priority="113" operator="equal">
      <formula>"B"</formula>
    </cfRule>
    <cfRule type="cellIs" dxfId="242" priority="114" operator="equal">
      <formula>"C"</formula>
    </cfRule>
    <cfRule type="cellIs" dxfId="241" priority="115" operator="equal">
      <formula>"E"</formula>
    </cfRule>
    <cfRule type="colorScale" priority="116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40" priority="117" operator="equal">
      <formula>"A"</formula>
    </cfRule>
  </conditionalFormatting>
  <conditionalFormatting sqref="AV4:AV42">
    <cfRule type="cellIs" dxfId="239" priority="118" operator="equal">
      <formula>"D"</formula>
    </cfRule>
    <cfRule type="cellIs" dxfId="238" priority="119" operator="equal">
      <formula>"B"</formula>
    </cfRule>
    <cfRule type="cellIs" dxfId="237" priority="120" operator="equal">
      <formula>"C"</formula>
    </cfRule>
    <cfRule type="cellIs" dxfId="236" priority="121" operator="equal">
      <formula>"E"</formula>
    </cfRule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35" priority="123" operator="equal">
      <formula>"A"</formula>
    </cfRule>
  </conditionalFormatting>
  <conditionalFormatting sqref="AX4:AX42">
    <cfRule type="cellIs" dxfId="234" priority="124" operator="equal">
      <formula>"D"</formula>
    </cfRule>
    <cfRule type="cellIs" dxfId="233" priority="125" operator="equal">
      <formula>"B"</formula>
    </cfRule>
    <cfRule type="cellIs" dxfId="232" priority="126" operator="equal">
      <formula>"C"</formula>
    </cfRule>
    <cfRule type="cellIs" dxfId="231" priority="127" operator="equal">
      <formula>"E"</formula>
    </cfRule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30" priority="129" operator="equal">
      <formula>"A"</formula>
    </cfRule>
  </conditionalFormatting>
  <conditionalFormatting sqref="AW4:AW42">
    <cfRule type="cellIs" dxfId="229" priority="130" operator="equal">
      <formula>"D"</formula>
    </cfRule>
    <cfRule type="cellIs" dxfId="228" priority="131" operator="equal">
      <formula>"B"</formula>
    </cfRule>
    <cfRule type="cellIs" dxfId="227" priority="132" operator="equal">
      <formula>"C"</formula>
    </cfRule>
    <cfRule type="cellIs" dxfId="226" priority="133" operator="equal">
      <formula>"E"</formula>
    </cfRule>
    <cfRule type="colorScale" priority="134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25" priority="135" operator="equal">
      <formula>"A"</formula>
    </cfRule>
  </conditionalFormatting>
  <conditionalFormatting sqref="AS43:AX47">
    <cfRule type="colorScale" priority="3">
      <colorScale>
        <cfvo type="min"/>
        <cfvo type="max"/>
        <color rgb="FFFCFCFF"/>
        <color rgb="FF63BE7B"/>
      </colorScale>
    </cfRule>
  </conditionalFormatting>
  <conditionalFormatting sqref="AK44:AR44">
    <cfRule type="colorScale" priority="2">
      <colorScale>
        <cfvo type="min"/>
        <cfvo type="max"/>
        <color rgb="FFFCFCFF"/>
        <color rgb="FF63BE7B"/>
      </colorScale>
    </cfRule>
  </conditionalFormatting>
  <conditionalFormatting sqref="AY43:AZ47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scale="36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XFC43"/>
  <sheetViews>
    <sheetView topLeftCell="A16" zoomScale="85" zoomScaleNormal="85" workbookViewId="0">
      <selection activeCell="B17" sqref="B17"/>
    </sheetView>
  </sheetViews>
  <sheetFormatPr defaultColWidth="0" defaultRowHeight="18" zeroHeight="1" x14ac:dyDescent="0.45"/>
  <cols>
    <col min="1" max="1" width="4.19921875" style="38" customWidth="1"/>
    <col min="2" max="2" width="19.296875" style="38" customWidth="1"/>
    <col min="3" max="3" width="19.5" style="2" customWidth="1"/>
    <col min="4" max="16383" width="8.796875" style="38" hidden="1"/>
    <col min="16384" max="16384" width="2" style="38" hidden="1"/>
  </cols>
  <sheetData>
    <row r="1" spans="1:2" x14ac:dyDescent="0.45">
      <c r="A1" s="199" t="s">
        <v>49</v>
      </c>
      <c r="B1" s="199"/>
    </row>
    <row r="2" spans="1:2" x14ac:dyDescent="0.45">
      <c r="A2" s="2"/>
      <c r="B2" s="2" t="s">
        <v>41</v>
      </c>
    </row>
    <row r="3" spans="1:2" x14ac:dyDescent="0.45">
      <c r="A3" s="2">
        <v>1</v>
      </c>
      <c r="B3" s="38" t="s">
        <v>46</v>
      </c>
    </row>
    <row r="4" spans="1:2" x14ac:dyDescent="0.45">
      <c r="A4" s="2">
        <v>2</v>
      </c>
      <c r="B4" s="38" t="s">
        <v>47</v>
      </c>
    </row>
    <row r="5" spans="1:2" x14ac:dyDescent="0.45">
      <c r="A5" s="2">
        <v>3</v>
      </c>
      <c r="B5" s="38" t="s">
        <v>48</v>
      </c>
    </row>
    <row r="6" spans="1:2" x14ac:dyDescent="0.45">
      <c r="A6" s="2">
        <v>4</v>
      </c>
    </row>
    <row r="7" spans="1:2" x14ac:dyDescent="0.45">
      <c r="A7" s="2">
        <v>5</v>
      </c>
    </row>
    <row r="8" spans="1:2" x14ac:dyDescent="0.45">
      <c r="A8" s="2">
        <v>6</v>
      </c>
    </row>
    <row r="9" spans="1:2" x14ac:dyDescent="0.45">
      <c r="A9" s="2">
        <v>7</v>
      </c>
    </row>
    <row r="10" spans="1:2" x14ac:dyDescent="0.45">
      <c r="A10" s="2">
        <v>8</v>
      </c>
    </row>
    <row r="11" spans="1:2" x14ac:dyDescent="0.45">
      <c r="A11" s="2">
        <v>9</v>
      </c>
    </row>
    <row r="12" spans="1:2" x14ac:dyDescent="0.45">
      <c r="A12" s="2">
        <v>10</v>
      </c>
    </row>
    <row r="13" spans="1:2" x14ac:dyDescent="0.45">
      <c r="A13" s="2">
        <v>11</v>
      </c>
    </row>
    <row r="14" spans="1:2" x14ac:dyDescent="0.45">
      <c r="A14" s="2">
        <v>12</v>
      </c>
    </row>
    <row r="15" spans="1:2" x14ac:dyDescent="0.45">
      <c r="A15" s="2">
        <v>13</v>
      </c>
    </row>
    <row r="16" spans="1:2" x14ac:dyDescent="0.45">
      <c r="A16" s="2">
        <v>14</v>
      </c>
    </row>
    <row r="17" spans="1:1" x14ac:dyDescent="0.45">
      <c r="A17" s="2">
        <v>15</v>
      </c>
    </row>
    <row r="18" spans="1:1" x14ac:dyDescent="0.45">
      <c r="A18" s="2">
        <v>16</v>
      </c>
    </row>
    <row r="19" spans="1:1" x14ac:dyDescent="0.45">
      <c r="A19" s="2">
        <v>17</v>
      </c>
    </row>
    <row r="20" spans="1:1" x14ac:dyDescent="0.45">
      <c r="A20" s="2">
        <v>18</v>
      </c>
    </row>
    <row r="21" spans="1:1" x14ac:dyDescent="0.45">
      <c r="A21" s="2">
        <v>19</v>
      </c>
    </row>
    <row r="22" spans="1:1" x14ac:dyDescent="0.45">
      <c r="A22" s="2">
        <v>20</v>
      </c>
    </row>
    <row r="23" spans="1:1" x14ac:dyDescent="0.45">
      <c r="A23" s="2">
        <v>21</v>
      </c>
    </row>
    <row r="24" spans="1:1" x14ac:dyDescent="0.45">
      <c r="A24" s="2">
        <v>22</v>
      </c>
    </row>
    <row r="25" spans="1:1" x14ac:dyDescent="0.45">
      <c r="A25" s="2">
        <v>23</v>
      </c>
    </row>
    <row r="26" spans="1:1" x14ac:dyDescent="0.45">
      <c r="A26" s="2">
        <v>24</v>
      </c>
    </row>
    <row r="27" spans="1:1" x14ac:dyDescent="0.45">
      <c r="A27" s="2">
        <v>25</v>
      </c>
    </row>
    <row r="28" spans="1:1" x14ac:dyDescent="0.45">
      <c r="A28" s="2">
        <v>26</v>
      </c>
    </row>
    <row r="29" spans="1:1" x14ac:dyDescent="0.45">
      <c r="A29" s="2">
        <v>27</v>
      </c>
    </row>
    <row r="30" spans="1:1" x14ac:dyDescent="0.45">
      <c r="A30" s="2">
        <v>28</v>
      </c>
    </row>
    <row r="31" spans="1:1" x14ac:dyDescent="0.45">
      <c r="A31" s="2">
        <v>29</v>
      </c>
    </row>
    <row r="32" spans="1:1" x14ac:dyDescent="0.45">
      <c r="A32" s="2">
        <v>30</v>
      </c>
    </row>
    <row r="33" spans="1:1" x14ac:dyDescent="0.45">
      <c r="A33" s="2">
        <v>31</v>
      </c>
    </row>
    <row r="34" spans="1:1" x14ac:dyDescent="0.45">
      <c r="A34" s="2">
        <v>32</v>
      </c>
    </row>
    <row r="35" spans="1:1" x14ac:dyDescent="0.45">
      <c r="A35" s="2">
        <v>33</v>
      </c>
    </row>
    <row r="36" spans="1:1" x14ac:dyDescent="0.45">
      <c r="A36" s="2">
        <v>34</v>
      </c>
    </row>
    <row r="37" spans="1:1" x14ac:dyDescent="0.45">
      <c r="A37" s="2">
        <v>35</v>
      </c>
    </row>
    <row r="38" spans="1:1" x14ac:dyDescent="0.45">
      <c r="A38" s="2">
        <v>36</v>
      </c>
    </row>
    <row r="39" spans="1:1" x14ac:dyDescent="0.45">
      <c r="A39" s="2">
        <v>37</v>
      </c>
    </row>
    <row r="40" spans="1:1" x14ac:dyDescent="0.45">
      <c r="A40" s="2">
        <v>38</v>
      </c>
    </row>
    <row r="41" spans="1:1" x14ac:dyDescent="0.45">
      <c r="A41" s="2">
        <v>39</v>
      </c>
    </row>
    <row r="42" spans="1:1" x14ac:dyDescent="0.45">
      <c r="A42" s="2">
        <v>40</v>
      </c>
    </row>
    <row r="43" spans="1:1" ht="82.8" customHeight="1" x14ac:dyDescent="0.45">
      <c r="A43" s="2"/>
    </row>
  </sheetData>
  <sheetProtection sheet="1" scenarios="1" selectLockedCells="1"/>
  <mergeCells count="1">
    <mergeCell ref="A1:B1"/>
  </mergeCells>
  <phoneticPr fontId="1"/>
  <pageMargins left="0.7" right="0.7" top="0.75" bottom="0.75" header="0.3" footer="0.3"/>
  <pageSetup paperSize="9" scale="94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BN48"/>
  <sheetViews>
    <sheetView zoomScale="40" zoomScaleNormal="40" workbookViewId="0">
      <selection activeCell="C14" sqref="C14"/>
    </sheetView>
  </sheetViews>
  <sheetFormatPr defaultColWidth="0" defaultRowHeight="18" zeroHeight="1" x14ac:dyDescent="0.45"/>
  <cols>
    <col min="1" max="1" width="4.796875" style="92" customWidth="1"/>
    <col min="2" max="2" width="19.796875" style="2" customWidth="1"/>
    <col min="3" max="3" width="4.796875" style="2" customWidth="1"/>
    <col min="4" max="36" width="3.3984375" style="114" customWidth="1"/>
    <col min="37" max="37" width="5.19921875" style="114" customWidth="1"/>
    <col min="38" max="45" width="5.796875" style="1" customWidth="1"/>
    <col min="46" max="51" width="6" style="2" customWidth="1"/>
    <col min="52" max="53" width="8.796875" style="2" customWidth="1"/>
    <col min="54" max="66" width="0" style="2" hidden="1" customWidth="1"/>
    <col min="67" max="16384" width="8.796875" style="2" hidden="1"/>
  </cols>
  <sheetData>
    <row r="1" spans="1:53" s="38" customFormat="1" ht="18.600000000000001" thickBot="1" x14ac:dyDescent="0.5">
      <c r="A1" s="87"/>
      <c r="B1" s="93"/>
      <c r="C1" s="179"/>
      <c r="D1" s="180">
        <v>1</v>
      </c>
      <c r="E1" s="181">
        <v>2</v>
      </c>
      <c r="F1" s="181">
        <v>3</v>
      </c>
      <c r="G1" s="181">
        <v>4</v>
      </c>
      <c r="H1" s="181">
        <v>5</v>
      </c>
      <c r="I1" s="182">
        <v>6</v>
      </c>
      <c r="J1" s="183">
        <v>7</v>
      </c>
      <c r="K1" s="184">
        <v>8</v>
      </c>
      <c r="L1" s="184">
        <v>9</v>
      </c>
      <c r="M1" s="184">
        <v>10</v>
      </c>
      <c r="N1" s="184">
        <v>11</v>
      </c>
      <c r="O1" s="184">
        <v>12</v>
      </c>
      <c r="P1" s="184">
        <v>13</v>
      </c>
      <c r="Q1" s="184">
        <v>14</v>
      </c>
      <c r="R1" s="184">
        <v>15</v>
      </c>
      <c r="S1" s="185">
        <v>16</v>
      </c>
      <c r="T1" s="186">
        <v>1</v>
      </c>
      <c r="U1" s="187">
        <v>2</v>
      </c>
      <c r="V1" s="187">
        <v>3</v>
      </c>
      <c r="W1" s="188">
        <v>4</v>
      </c>
      <c r="X1" s="189">
        <v>5</v>
      </c>
      <c r="Y1" s="189">
        <v>6</v>
      </c>
      <c r="Z1" s="189">
        <v>7</v>
      </c>
      <c r="AA1" s="190">
        <v>8</v>
      </c>
      <c r="AB1" s="191">
        <v>9</v>
      </c>
      <c r="AC1" s="191">
        <v>10</v>
      </c>
      <c r="AD1" s="192">
        <v>11</v>
      </c>
      <c r="AE1" s="193">
        <v>12</v>
      </c>
      <c r="AF1" s="193">
        <v>13</v>
      </c>
      <c r="AG1" s="193">
        <v>14</v>
      </c>
      <c r="AH1" s="193">
        <v>15</v>
      </c>
      <c r="AI1" s="194">
        <v>16</v>
      </c>
      <c r="AJ1" s="195">
        <v>17</v>
      </c>
      <c r="AK1" s="114"/>
      <c r="AL1" s="1"/>
      <c r="AM1" s="1"/>
      <c r="AN1" s="1"/>
      <c r="AO1" s="1"/>
      <c r="AP1" s="1"/>
      <c r="AQ1" s="1"/>
      <c r="AR1" s="1"/>
      <c r="AS1" s="1"/>
      <c r="AT1" s="2"/>
      <c r="AU1" s="2"/>
      <c r="AV1" s="2"/>
      <c r="AW1" s="2"/>
      <c r="AX1" s="2"/>
      <c r="AY1" s="2"/>
      <c r="AZ1" s="2"/>
      <c r="BA1" s="2"/>
    </row>
    <row r="2" spans="1:53" s="14" customFormat="1" ht="193.8" customHeight="1" thickBot="1" x14ac:dyDescent="0.5">
      <c r="A2" s="88" t="s">
        <v>42</v>
      </c>
      <c r="B2" s="94" t="s">
        <v>41</v>
      </c>
      <c r="C2" s="165" t="s">
        <v>61</v>
      </c>
      <c r="D2" s="115" t="s">
        <v>10</v>
      </c>
      <c r="E2" s="116" t="s">
        <v>11</v>
      </c>
      <c r="F2" s="116" t="s">
        <v>12</v>
      </c>
      <c r="G2" s="116" t="s">
        <v>13</v>
      </c>
      <c r="H2" s="116" t="s">
        <v>14</v>
      </c>
      <c r="I2" s="117" t="s">
        <v>15</v>
      </c>
      <c r="J2" s="118" t="s">
        <v>16</v>
      </c>
      <c r="K2" s="119" t="s">
        <v>17</v>
      </c>
      <c r="L2" s="119" t="s">
        <v>18</v>
      </c>
      <c r="M2" s="119" t="s">
        <v>32</v>
      </c>
      <c r="N2" s="119" t="s">
        <v>33</v>
      </c>
      <c r="O2" s="119" t="s">
        <v>34</v>
      </c>
      <c r="P2" s="119" t="s">
        <v>19</v>
      </c>
      <c r="Q2" s="119" t="s">
        <v>35</v>
      </c>
      <c r="R2" s="119" t="s">
        <v>36</v>
      </c>
      <c r="S2" s="120" t="s">
        <v>20</v>
      </c>
      <c r="T2" s="121" t="s">
        <v>21</v>
      </c>
      <c r="U2" s="122" t="s">
        <v>27</v>
      </c>
      <c r="V2" s="122" t="s">
        <v>37</v>
      </c>
      <c r="W2" s="123" t="s">
        <v>12</v>
      </c>
      <c r="X2" s="124" t="s">
        <v>38</v>
      </c>
      <c r="Y2" s="124" t="s">
        <v>23</v>
      </c>
      <c r="Z2" s="124" t="s">
        <v>28</v>
      </c>
      <c r="AA2" s="125" t="s">
        <v>39</v>
      </c>
      <c r="AB2" s="126" t="s">
        <v>24</v>
      </c>
      <c r="AC2" s="126" t="s">
        <v>22</v>
      </c>
      <c r="AD2" s="127" t="s">
        <v>29</v>
      </c>
      <c r="AE2" s="128" t="s">
        <v>26</v>
      </c>
      <c r="AF2" s="128" t="s">
        <v>25</v>
      </c>
      <c r="AG2" s="128" t="s">
        <v>18</v>
      </c>
      <c r="AH2" s="128" t="s">
        <v>30</v>
      </c>
      <c r="AI2" s="129" t="s">
        <v>31</v>
      </c>
      <c r="AJ2" s="130" t="s">
        <v>40</v>
      </c>
      <c r="AK2" s="131"/>
      <c r="AL2" s="3" t="s">
        <v>2</v>
      </c>
      <c r="AM2" s="4" t="s">
        <v>3</v>
      </c>
      <c r="AN2" s="5" t="s">
        <v>0</v>
      </c>
      <c r="AO2" s="6" t="s">
        <v>4</v>
      </c>
      <c r="AP2" s="7" t="s">
        <v>5</v>
      </c>
      <c r="AQ2" s="7" t="s">
        <v>6</v>
      </c>
      <c r="AR2" s="7" t="s">
        <v>7</v>
      </c>
      <c r="AS2" s="8" t="s">
        <v>1</v>
      </c>
      <c r="AT2" s="9" t="s">
        <v>2</v>
      </c>
      <c r="AU2" s="10" t="s">
        <v>3</v>
      </c>
      <c r="AV2" s="11" t="s">
        <v>4</v>
      </c>
      <c r="AW2" s="12" t="s">
        <v>5</v>
      </c>
      <c r="AX2" s="12" t="s">
        <v>6</v>
      </c>
      <c r="AY2" s="13" t="s">
        <v>7</v>
      </c>
    </row>
    <row r="3" spans="1:53" s="38" customFormat="1" ht="19.2" customHeight="1" x14ac:dyDescent="0.45">
      <c r="A3" s="89">
        <v>1</v>
      </c>
      <c r="B3" s="95" t="str">
        <f>名簿!B3</f>
        <v>Aさん</v>
      </c>
      <c r="C3" s="196">
        <v>5</v>
      </c>
      <c r="D3" s="39">
        <v>1</v>
      </c>
      <c r="E3" s="40">
        <v>2</v>
      </c>
      <c r="F3" s="40">
        <v>3</v>
      </c>
      <c r="G3" s="40">
        <v>1</v>
      </c>
      <c r="H3" s="40">
        <v>2</v>
      </c>
      <c r="I3" s="41">
        <v>3</v>
      </c>
      <c r="J3" s="42">
        <v>1</v>
      </c>
      <c r="K3" s="43">
        <v>2</v>
      </c>
      <c r="L3" s="43">
        <v>3</v>
      </c>
      <c r="M3" s="43">
        <v>1</v>
      </c>
      <c r="N3" s="43">
        <v>2</v>
      </c>
      <c r="O3" s="43">
        <v>3</v>
      </c>
      <c r="P3" s="43">
        <v>1</v>
      </c>
      <c r="Q3" s="43">
        <v>2</v>
      </c>
      <c r="R3" s="43">
        <v>3</v>
      </c>
      <c r="S3" s="44">
        <v>1</v>
      </c>
      <c r="T3" s="45">
        <v>2</v>
      </c>
      <c r="U3" s="46">
        <v>3</v>
      </c>
      <c r="V3" s="46">
        <v>1</v>
      </c>
      <c r="W3" s="47">
        <v>2</v>
      </c>
      <c r="X3" s="48">
        <v>3</v>
      </c>
      <c r="Y3" s="48">
        <v>1</v>
      </c>
      <c r="Z3" s="48">
        <v>2</v>
      </c>
      <c r="AA3" s="49">
        <v>3</v>
      </c>
      <c r="AB3" s="50">
        <v>1</v>
      </c>
      <c r="AC3" s="50">
        <v>2</v>
      </c>
      <c r="AD3" s="51">
        <v>3</v>
      </c>
      <c r="AE3" s="52">
        <v>1</v>
      </c>
      <c r="AF3" s="52">
        <v>2</v>
      </c>
      <c r="AG3" s="52">
        <v>3</v>
      </c>
      <c r="AH3" s="52">
        <v>1</v>
      </c>
      <c r="AI3" s="53">
        <v>2</v>
      </c>
      <c r="AJ3" s="54">
        <v>3</v>
      </c>
      <c r="AK3" s="132"/>
      <c r="AL3" s="15">
        <f>AVERAGE(D3:I3)</f>
        <v>2</v>
      </c>
      <c r="AM3" s="16">
        <f>AVERAGE(J3:S3)</f>
        <v>1.9</v>
      </c>
      <c r="AN3" s="17">
        <f>AVERAGE(D3:S3)</f>
        <v>1.9375</v>
      </c>
      <c r="AO3" s="15">
        <f>AVERAGE(T3,W3,U3,V3)</f>
        <v>2</v>
      </c>
      <c r="AP3" s="16">
        <f>AVERAGE(AC3,AA3,AB3,AD3)</f>
        <v>2.25</v>
      </c>
      <c r="AQ3" s="16">
        <f>AVERAGE(Y3,X3,Z3)</f>
        <v>2</v>
      </c>
      <c r="AR3" s="16">
        <f>AVERAGE(AE3:AG3,AH3,AI3)</f>
        <v>1.8</v>
      </c>
      <c r="AS3" s="17">
        <f>AVERAGE(T3:AI3)</f>
        <v>2</v>
      </c>
      <c r="AT3" s="18" t="str">
        <f>IF(AL3&gt;=4.72,"A",IF(AL3&gt;=4.4,"B",IF(AL3&gt;=3.76,"C",IF(AL3&gt;=2.37,"D",IF(AL3&lt;2.37,"E")))))</f>
        <v>E</v>
      </c>
      <c r="AU3" s="19" t="str">
        <f>IF(AM3&gt;=4.53,"A",IF(AM3&gt;=4.23,"B",IF(AM3&gt;=3.62,"C",IF(AM3&gt;=2.31,"D",IF(AM3&lt;2.31,"E")))))</f>
        <v>E</v>
      </c>
      <c r="AV3" s="18" t="str">
        <f>IF(AO3&gt;=4.75,"A",IF(AO3&gt;=4.44,"B",IF(AO3&gt;=3.83,"C",IF(AO3&gt;=2.5,"D",IF(AO3&lt;2.5,"E")))))</f>
        <v>E</v>
      </c>
      <c r="AW3" s="20" t="str">
        <f>IF(AP3&gt;=4.88,"A",IF(AP3&gt;=4.61,"B",IF(AP3&gt;=4.07,"C",IF(AP3&gt;=2.89,"D",IF(AP3&lt;2.89,"E")))))</f>
        <v>E</v>
      </c>
      <c r="AX3" s="20" t="str">
        <f>IF(AQ3&gt;=5,"A",IF(AQ3&gt;=4.66,"B",IF(AQ3&gt;=4.28,"C",IF(AQ3&gt;=3.06,"D",IF(AQ3&lt;3.06,"E")))))</f>
        <v>E</v>
      </c>
      <c r="AY3" s="19" t="str">
        <f>IF(AR3&gt;=4.76,"A",IF(AR3&gt;=4.47,"B",IF(AR3&gt;=3.88,"C",IF(AR3&gt;=2.61,"D",IF(AR3&lt;2.61,"E")))))</f>
        <v>E</v>
      </c>
      <c r="AZ3" s="2"/>
      <c r="BA3" s="2"/>
    </row>
    <row r="4" spans="1:53" s="38" customFormat="1" ht="19.2" customHeight="1" x14ac:dyDescent="0.45">
      <c r="A4" s="90">
        <v>2</v>
      </c>
      <c r="B4" s="96" t="str">
        <f>名簿!B4</f>
        <v>Bさん</v>
      </c>
      <c r="C4" s="197">
        <v>5</v>
      </c>
      <c r="D4" s="55">
        <v>1</v>
      </c>
      <c r="E4" s="56">
        <v>2</v>
      </c>
      <c r="F4" s="56">
        <v>3</v>
      </c>
      <c r="G4" s="56">
        <v>1</v>
      </c>
      <c r="H4" s="56">
        <v>2</v>
      </c>
      <c r="I4" s="57">
        <v>3</v>
      </c>
      <c r="J4" s="58">
        <v>1</v>
      </c>
      <c r="K4" s="59">
        <v>2</v>
      </c>
      <c r="L4" s="59">
        <v>3</v>
      </c>
      <c r="M4" s="59">
        <v>1</v>
      </c>
      <c r="N4" s="59">
        <v>2</v>
      </c>
      <c r="O4" s="59">
        <v>3</v>
      </c>
      <c r="P4" s="59">
        <v>1</v>
      </c>
      <c r="Q4" s="59">
        <v>2</v>
      </c>
      <c r="R4" s="59">
        <v>3</v>
      </c>
      <c r="S4" s="60">
        <v>1</v>
      </c>
      <c r="T4" s="61">
        <v>2</v>
      </c>
      <c r="U4" s="62">
        <v>3</v>
      </c>
      <c r="V4" s="62">
        <v>1</v>
      </c>
      <c r="W4" s="63">
        <v>2</v>
      </c>
      <c r="X4" s="64">
        <v>3</v>
      </c>
      <c r="Y4" s="64">
        <v>1</v>
      </c>
      <c r="Z4" s="64">
        <v>2</v>
      </c>
      <c r="AA4" s="65">
        <v>3</v>
      </c>
      <c r="AB4" s="66">
        <v>1</v>
      </c>
      <c r="AC4" s="66">
        <v>2</v>
      </c>
      <c r="AD4" s="67">
        <v>3</v>
      </c>
      <c r="AE4" s="68">
        <v>1</v>
      </c>
      <c r="AF4" s="68">
        <v>2</v>
      </c>
      <c r="AG4" s="68">
        <v>3</v>
      </c>
      <c r="AH4" s="68">
        <v>1</v>
      </c>
      <c r="AI4" s="69">
        <v>2</v>
      </c>
      <c r="AJ4" s="70">
        <v>3</v>
      </c>
      <c r="AK4" s="132"/>
      <c r="AL4" s="15">
        <f t="shared" ref="AL4:AL42" si="0">AVERAGE(D4:I4)</f>
        <v>2</v>
      </c>
      <c r="AM4" s="16">
        <f t="shared" ref="AM4:AM42" si="1">AVERAGE(J4:S4)</f>
        <v>1.9</v>
      </c>
      <c r="AN4" s="17">
        <f t="shared" ref="AN4:AN42" si="2">AVERAGE(D4:S4)</f>
        <v>1.9375</v>
      </c>
      <c r="AO4" s="15">
        <f t="shared" ref="AO4:AO42" si="3">AVERAGE(T4,W4,U4,V4)</f>
        <v>2</v>
      </c>
      <c r="AP4" s="16">
        <f t="shared" ref="AP4:AP42" si="4">AVERAGE(AC4,AA4,AB4,AD4)</f>
        <v>2.25</v>
      </c>
      <c r="AQ4" s="16">
        <f t="shared" ref="AQ4:AQ42" si="5">AVERAGE(Y4,X4,Z4)</f>
        <v>2</v>
      </c>
      <c r="AR4" s="16">
        <f t="shared" ref="AR4:AR42" si="6">AVERAGE(AE4:AG4,AH4,AI4)</f>
        <v>1.8</v>
      </c>
      <c r="AS4" s="17">
        <f t="shared" ref="AS4:AS42" si="7">AVERAGE(T4:AI4)</f>
        <v>2</v>
      </c>
      <c r="AT4" s="18" t="str">
        <f t="shared" ref="AT4:AT42" si="8">IF(AL4&gt;=4.72,"A",IF(AL4&gt;=4.4,"B",IF(AL4&gt;=3.76,"C",IF(AL4&gt;=2.37,"D",IF(AL4&lt;2.37,"E")))))</f>
        <v>E</v>
      </c>
      <c r="AU4" s="19" t="str">
        <f t="shared" ref="AU4:AU42" si="9">IF(AM4&gt;=4.53,"A",IF(AM4&gt;=4.23,"B",IF(AM4&gt;=3.62,"C",IF(AM4&gt;=2.31,"D",IF(AM4&lt;2.31,"E")))))</f>
        <v>E</v>
      </c>
      <c r="AV4" s="18" t="str">
        <f t="shared" ref="AV4:AV42" si="10">IF(AO4&gt;=4.75,"A",IF(AO4&gt;=4.44,"B",IF(AO4&gt;=3.83,"C",IF(AO4&gt;=2.5,"D",IF(AO4&lt;2.5,"E")))))</f>
        <v>E</v>
      </c>
      <c r="AW4" s="20" t="str">
        <f t="shared" ref="AW4:AW42" si="11">IF(AP4&gt;=4.88,"A",IF(AP4&gt;=4.61,"B",IF(AP4&gt;=4.07,"C",IF(AP4&gt;=2.89,"D",IF(AP4&lt;2.89,"E")))))</f>
        <v>E</v>
      </c>
      <c r="AX4" s="20" t="str">
        <f t="shared" ref="AX4:AX42" si="12">IF(AQ4&gt;=5,"A",IF(AQ4&gt;=4.66,"B",IF(AQ4&gt;=4.28,"C",IF(AQ4&gt;=3.06,"D",IF(AQ4&lt;3.06,"E")))))</f>
        <v>E</v>
      </c>
      <c r="AY4" s="19" t="str">
        <f t="shared" ref="AY4:AY42" si="13">IF(AR4&gt;=4.76,"A",IF(AR4&gt;=4.47,"B",IF(AR4&gt;=3.88,"C",IF(AR4&gt;=2.61,"D",IF(AR4&lt;2.61,"E")))))</f>
        <v>E</v>
      </c>
      <c r="AZ4" s="2"/>
      <c r="BA4" s="2"/>
    </row>
    <row r="5" spans="1:53" s="38" customFormat="1" ht="19.2" customHeight="1" x14ac:dyDescent="0.45">
      <c r="A5" s="90">
        <v>3</v>
      </c>
      <c r="B5" s="96" t="str">
        <f>名簿!B5</f>
        <v>Cさん</v>
      </c>
      <c r="C5" s="197">
        <v>5</v>
      </c>
      <c r="D5" s="55">
        <v>1</v>
      </c>
      <c r="E5" s="56">
        <v>2</v>
      </c>
      <c r="F5" s="56">
        <v>3</v>
      </c>
      <c r="G5" s="56">
        <v>1</v>
      </c>
      <c r="H5" s="56">
        <v>2</v>
      </c>
      <c r="I5" s="57">
        <v>3</v>
      </c>
      <c r="J5" s="58">
        <v>1</v>
      </c>
      <c r="K5" s="59">
        <v>2</v>
      </c>
      <c r="L5" s="59">
        <v>3</v>
      </c>
      <c r="M5" s="59">
        <v>1</v>
      </c>
      <c r="N5" s="59">
        <v>2</v>
      </c>
      <c r="O5" s="59">
        <v>3</v>
      </c>
      <c r="P5" s="59">
        <v>1</v>
      </c>
      <c r="Q5" s="59">
        <v>2</v>
      </c>
      <c r="R5" s="59">
        <v>3</v>
      </c>
      <c r="S5" s="60">
        <v>1</v>
      </c>
      <c r="T5" s="61">
        <v>2</v>
      </c>
      <c r="U5" s="62">
        <v>3</v>
      </c>
      <c r="V5" s="62">
        <v>1</v>
      </c>
      <c r="W5" s="63">
        <v>2</v>
      </c>
      <c r="X5" s="64">
        <v>3</v>
      </c>
      <c r="Y5" s="64">
        <v>1</v>
      </c>
      <c r="Z5" s="64">
        <v>2</v>
      </c>
      <c r="AA5" s="65">
        <v>3</v>
      </c>
      <c r="AB5" s="66">
        <v>1</v>
      </c>
      <c r="AC5" s="66">
        <v>2</v>
      </c>
      <c r="AD5" s="67">
        <v>3</v>
      </c>
      <c r="AE5" s="68">
        <v>1</v>
      </c>
      <c r="AF5" s="68">
        <v>2</v>
      </c>
      <c r="AG5" s="68">
        <v>3</v>
      </c>
      <c r="AH5" s="68">
        <v>1</v>
      </c>
      <c r="AI5" s="69">
        <v>2</v>
      </c>
      <c r="AJ5" s="70">
        <v>3</v>
      </c>
      <c r="AK5" s="132"/>
      <c r="AL5" s="15">
        <f t="shared" si="0"/>
        <v>2</v>
      </c>
      <c r="AM5" s="16">
        <f t="shared" si="1"/>
        <v>1.9</v>
      </c>
      <c r="AN5" s="17">
        <f t="shared" si="2"/>
        <v>1.9375</v>
      </c>
      <c r="AO5" s="15">
        <f t="shared" si="3"/>
        <v>2</v>
      </c>
      <c r="AP5" s="16">
        <f t="shared" si="4"/>
        <v>2.25</v>
      </c>
      <c r="AQ5" s="16">
        <f t="shared" si="5"/>
        <v>2</v>
      </c>
      <c r="AR5" s="16">
        <f t="shared" si="6"/>
        <v>1.8</v>
      </c>
      <c r="AS5" s="17">
        <f t="shared" si="7"/>
        <v>2</v>
      </c>
      <c r="AT5" s="18" t="str">
        <f t="shared" si="8"/>
        <v>E</v>
      </c>
      <c r="AU5" s="19" t="str">
        <f t="shared" si="9"/>
        <v>E</v>
      </c>
      <c r="AV5" s="18" t="str">
        <f t="shared" si="10"/>
        <v>E</v>
      </c>
      <c r="AW5" s="20" t="str">
        <f t="shared" si="11"/>
        <v>E</v>
      </c>
      <c r="AX5" s="20" t="str">
        <f t="shared" si="12"/>
        <v>E</v>
      </c>
      <c r="AY5" s="19" t="str">
        <f t="shared" si="13"/>
        <v>E</v>
      </c>
      <c r="AZ5" s="2"/>
      <c r="BA5" s="2"/>
    </row>
    <row r="6" spans="1:53" s="38" customFormat="1" ht="19.2" customHeight="1" x14ac:dyDescent="0.45">
      <c r="A6" s="90">
        <v>4</v>
      </c>
      <c r="B6" s="96">
        <f>名簿!B6</f>
        <v>0</v>
      </c>
      <c r="C6" s="197">
        <v>4</v>
      </c>
      <c r="D6" s="55"/>
      <c r="E6" s="56"/>
      <c r="F6" s="56"/>
      <c r="G6" s="56"/>
      <c r="H6" s="56"/>
      <c r="I6" s="57"/>
      <c r="J6" s="58"/>
      <c r="K6" s="59"/>
      <c r="L6" s="59"/>
      <c r="M6" s="59"/>
      <c r="N6" s="59"/>
      <c r="O6" s="59"/>
      <c r="P6" s="59"/>
      <c r="Q6" s="59"/>
      <c r="R6" s="59"/>
      <c r="S6" s="60"/>
      <c r="T6" s="61"/>
      <c r="U6" s="62"/>
      <c r="V6" s="62"/>
      <c r="W6" s="63"/>
      <c r="X6" s="64"/>
      <c r="Y6" s="64"/>
      <c r="Z6" s="64"/>
      <c r="AA6" s="65"/>
      <c r="AB6" s="66"/>
      <c r="AC6" s="66"/>
      <c r="AD6" s="67"/>
      <c r="AE6" s="68"/>
      <c r="AF6" s="68"/>
      <c r="AG6" s="68"/>
      <c r="AH6" s="68"/>
      <c r="AI6" s="69"/>
      <c r="AJ6" s="70"/>
      <c r="AK6" s="132"/>
      <c r="AL6" s="15" t="e">
        <f t="shared" si="0"/>
        <v>#DIV/0!</v>
      </c>
      <c r="AM6" s="16" t="e">
        <f t="shared" si="1"/>
        <v>#DIV/0!</v>
      </c>
      <c r="AN6" s="17" t="e">
        <f t="shared" si="2"/>
        <v>#DIV/0!</v>
      </c>
      <c r="AO6" s="15" t="e">
        <f t="shared" si="3"/>
        <v>#DIV/0!</v>
      </c>
      <c r="AP6" s="16" t="e">
        <f t="shared" si="4"/>
        <v>#DIV/0!</v>
      </c>
      <c r="AQ6" s="16" t="e">
        <f t="shared" si="5"/>
        <v>#DIV/0!</v>
      </c>
      <c r="AR6" s="16" t="e">
        <f t="shared" si="6"/>
        <v>#DIV/0!</v>
      </c>
      <c r="AS6" s="17" t="e">
        <f t="shared" si="7"/>
        <v>#DIV/0!</v>
      </c>
      <c r="AT6" s="18" t="e">
        <f t="shared" si="8"/>
        <v>#DIV/0!</v>
      </c>
      <c r="AU6" s="19" t="e">
        <f t="shared" si="9"/>
        <v>#DIV/0!</v>
      </c>
      <c r="AV6" s="18" t="e">
        <f t="shared" si="10"/>
        <v>#DIV/0!</v>
      </c>
      <c r="AW6" s="20" t="e">
        <f t="shared" si="11"/>
        <v>#DIV/0!</v>
      </c>
      <c r="AX6" s="20" t="e">
        <f t="shared" si="12"/>
        <v>#DIV/0!</v>
      </c>
      <c r="AY6" s="19" t="e">
        <f t="shared" si="13"/>
        <v>#DIV/0!</v>
      </c>
      <c r="AZ6" s="2"/>
      <c r="BA6" s="2"/>
    </row>
    <row r="7" spans="1:53" s="38" customFormat="1" ht="19.2" customHeight="1" thickBot="1" x14ac:dyDescent="0.5">
      <c r="A7" s="91">
        <v>5</v>
      </c>
      <c r="B7" s="97">
        <f>名簿!B7</f>
        <v>0</v>
      </c>
      <c r="C7" s="198">
        <v>3</v>
      </c>
      <c r="D7" s="71"/>
      <c r="E7" s="72"/>
      <c r="F7" s="72"/>
      <c r="G7" s="72"/>
      <c r="H7" s="72"/>
      <c r="I7" s="73"/>
      <c r="J7" s="74"/>
      <c r="K7" s="75"/>
      <c r="L7" s="75"/>
      <c r="M7" s="75"/>
      <c r="N7" s="75"/>
      <c r="O7" s="75"/>
      <c r="P7" s="75"/>
      <c r="Q7" s="75"/>
      <c r="R7" s="75"/>
      <c r="S7" s="76"/>
      <c r="T7" s="77"/>
      <c r="U7" s="78"/>
      <c r="V7" s="78"/>
      <c r="W7" s="79"/>
      <c r="X7" s="80"/>
      <c r="Y7" s="80"/>
      <c r="Z7" s="80"/>
      <c r="AA7" s="81"/>
      <c r="AB7" s="82"/>
      <c r="AC7" s="82"/>
      <c r="AD7" s="83"/>
      <c r="AE7" s="84"/>
      <c r="AF7" s="84"/>
      <c r="AG7" s="84"/>
      <c r="AH7" s="84"/>
      <c r="AI7" s="85"/>
      <c r="AJ7" s="86"/>
      <c r="AK7" s="132"/>
      <c r="AL7" s="15" t="e">
        <f t="shared" si="0"/>
        <v>#DIV/0!</v>
      </c>
      <c r="AM7" s="16" t="e">
        <f t="shared" si="1"/>
        <v>#DIV/0!</v>
      </c>
      <c r="AN7" s="17" t="e">
        <f t="shared" si="2"/>
        <v>#DIV/0!</v>
      </c>
      <c r="AO7" s="15" t="e">
        <f t="shared" si="3"/>
        <v>#DIV/0!</v>
      </c>
      <c r="AP7" s="16" t="e">
        <f t="shared" si="4"/>
        <v>#DIV/0!</v>
      </c>
      <c r="AQ7" s="16" t="e">
        <f t="shared" si="5"/>
        <v>#DIV/0!</v>
      </c>
      <c r="AR7" s="16" t="e">
        <f t="shared" si="6"/>
        <v>#DIV/0!</v>
      </c>
      <c r="AS7" s="17" t="e">
        <f t="shared" si="7"/>
        <v>#DIV/0!</v>
      </c>
      <c r="AT7" s="18" t="e">
        <f t="shared" si="8"/>
        <v>#DIV/0!</v>
      </c>
      <c r="AU7" s="19" t="e">
        <f t="shared" si="9"/>
        <v>#DIV/0!</v>
      </c>
      <c r="AV7" s="18" t="e">
        <f t="shared" si="10"/>
        <v>#DIV/0!</v>
      </c>
      <c r="AW7" s="20" t="e">
        <f t="shared" si="11"/>
        <v>#DIV/0!</v>
      </c>
      <c r="AX7" s="20" t="e">
        <f t="shared" si="12"/>
        <v>#DIV/0!</v>
      </c>
      <c r="AY7" s="19" t="e">
        <f t="shared" si="13"/>
        <v>#DIV/0!</v>
      </c>
      <c r="AZ7" s="2"/>
      <c r="BA7" s="2"/>
    </row>
    <row r="8" spans="1:53" s="38" customFormat="1" ht="19.2" customHeight="1" x14ac:dyDescent="0.45">
      <c r="A8" s="90">
        <v>6</v>
      </c>
      <c r="B8" s="96">
        <f>名簿!B8</f>
        <v>0</v>
      </c>
      <c r="C8" s="197"/>
      <c r="D8" s="55"/>
      <c r="E8" s="56"/>
      <c r="F8" s="56"/>
      <c r="G8" s="56"/>
      <c r="H8" s="56"/>
      <c r="I8" s="57"/>
      <c r="J8" s="58"/>
      <c r="K8" s="59"/>
      <c r="L8" s="59"/>
      <c r="M8" s="59"/>
      <c r="N8" s="59"/>
      <c r="O8" s="59"/>
      <c r="P8" s="59"/>
      <c r="Q8" s="59"/>
      <c r="R8" s="59"/>
      <c r="S8" s="60"/>
      <c r="T8" s="61"/>
      <c r="U8" s="62"/>
      <c r="V8" s="62"/>
      <c r="W8" s="63"/>
      <c r="X8" s="64"/>
      <c r="Y8" s="64"/>
      <c r="Z8" s="64"/>
      <c r="AA8" s="65"/>
      <c r="AB8" s="66"/>
      <c r="AC8" s="66"/>
      <c r="AD8" s="67"/>
      <c r="AE8" s="68"/>
      <c r="AF8" s="68"/>
      <c r="AG8" s="68"/>
      <c r="AH8" s="68"/>
      <c r="AI8" s="69"/>
      <c r="AJ8" s="70"/>
      <c r="AK8" s="132"/>
      <c r="AL8" s="15" t="e">
        <f t="shared" si="0"/>
        <v>#DIV/0!</v>
      </c>
      <c r="AM8" s="16" t="e">
        <f t="shared" si="1"/>
        <v>#DIV/0!</v>
      </c>
      <c r="AN8" s="17" t="e">
        <f t="shared" si="2"/>
        <v>#DIV/0!</v>
      </c>
      <c r="AO8" s="15" t="e">
        <f t="shared" si="3"/>
        <v>#DIV/0!</v>
      </c>
      <c r="AP8" s="16" t="e">
        <f t="shared" si="4"/>
        <v>#DIV/0!</v>
      </c>
      <c r="AQ8" s="16" t="e">
        <f t="shared" si="5"/>
        <v>#DIV/0!</v>
      </c>
      <c r="AR8" s="16" t="e">
        <f t="shared" si="6"/>
        <v>#DIV/0!</v>
      </c>
      <c r="AS8" s="17" t="e">
        <f t="shared" si="7"/>
        <v>#DIV/0!</v>
      </c>
      <c r="AT8" s="18" t="e">
        <f t="shared" si="8"/>
        <v>#DIV/0!</v>
      </c>
      <c r="AU8" s="19" t="e">
        <f t="shared" si="9"/>
        <v>#DIV/0!</v>
      </c>
      <c r="AV8" s="18" t="e">
        <f t="shared" si="10"/>
        <v>#DIV/0!</v>
      </c>
      <c r="AW8" s="20" t="e">
        <f t="shared" si="11"/>
        <v>#DIV/0!</v>
      </c>
      <c r="AX8" s="20" t="e">
        <f t="shared" si="12"/>
        <v>#DIV/0!</v>
      </c>
      <c r="AY8" s="19" t="e">
        <f t="shared" si="13"/>
        <v>#DIV/0!</v>
      </c>
      <c r="AZ8" s="2"/>
      <c r="BA8" s="2"/>
    </row>
    <row r="9" spans="1:53" s="38" customFormat="1" ht="19.2" customHeight="1" x14ac:dyDescent="0.45">
      <c r="A9" s="90">
        <v>7</v>
      </c>
      <c r="B9" s="96">
        <f>名簿!B9</f>
        <v>0</v>
      </c>
      <c r="C9" s="197"/>
      <c r="D9" s="55"/>
      <c r="E9" s="56"/>
      <c r="F9" s="56"/>
      <c r="G9" s="56"/>
      <c r="H9" s="56"/>
      <c r="I9" s="57"/>
      <c r="J9" s="58"/>
      <c r="K9" s="59"/>
      <c r="L9" s="59"/>
      <c r="M9" s="59"/>
      <c r="N9" s="59"/>
      <c r="O9" s="59"/>
      <c r="P9" s="59"/>
      <c r="Q9" s="59"/>
      <c r="R9" s="59"/>
      <c r="S9" s="60"/>
      <c r="T9" s="61"/>
      <c r="U9" s="62"/>
      <c r="V9" s="62"/>
      <c r="W9" s="63"/>
      <c r="X9" s="64"/>
      <c r="Y9" s="64"/>
      <c r="Z9" s="64"/>
      <c r="AA9" s="65"/>
      <c r="AB9" s="66"/>
      <c r="AC9" s="66"/>
      <c r="AD9" s="67"/>
      <c r="AE9" s="68"/>
      <c r="AF9" s="68"/>
      <c r="AG9" s="68"/>
      <c r="AH9" s="68"/>
      <c r="AI9" s="69"/>
      <c r="AJ9" s="70"/>
      <c r="AK9" s="132"/>
      <c r="AL9" s="15" t="e">
        <f t="shared" si="0"/>
        <v>#DIV/0!</v>
      </c>
      <c r="AM9" s="16" t="e">
        <f t="shared" si="1"/>
        <v>#DIV/0!</v>
      </c>
      <c r="AN9" s="17" t="e">
        <f t="shared" si="2"/>
        <v>#DIV/0!</v>
      </c>
      <c r="AO9" s="15" t="e">
        <f t="shared" si="3"/>
        <v>#DIV/0!</v>
      </c>
      <c r="AP9" s="16" t="e">
        <f t="shared" si="4"/>
        <v>#DIV/0!</v>
      </c>
      <c r="AQ9" s="16" t="e">
        <f t="shared" si="5"/>
        <v>#DIV/0!</v>
      </c>
      <c r="AR9" s="16" t="e">
        <f t="shared" si="6"/>
        <v>#DIV/0!</v>
      </c>
      <c r="AS9" s="17" t="e">
        <f t="shared" si="7"/>
        <v>#DIV/0!</v>
      </c>
      <c r="AT9" s="18" t="e">
        <f t="shared" si="8"/>
        <v>#DIV/0!</v>
      </c>
      <c r="AU9" s="19" t="e">
        <f t="shared" si="9"/>
        <v>#DIV/0!</v>
      </c>
      <c r="AV9" s="18" t="e">
        <f t="shared" si="10"/>
        <v>#DIV/0!</v>
      </c>
      <c r="AW9" s="20" t="e">
        <f t="shared" si="11"/>
        <v>#DIV/0!</v>
      </c>
      <c r="AX9" s="20" t="e">
        <f t="shared" si="12"/>
        <v>#DIV/0!</v>
      </c>
      <c r="AY9" s="19" t="e">
        <f t="shared" si="13"/>
        <v>#DIV/0!</v>
      </c>
      <c r="AZ9" s="2"/>
      <c r="BA9" s="2"/>
    </row>
    <row r="10" spans="1:53" s="38" customFormat="1" ht="19.2" customHeight="1" x14ac:dyDescent="0.45">
      <c r="A10" s="90">
        <v>8</v>
      </c>
      <c r="B10" s="96">
        <f>名簿!B10</f>
        <v>0</v>
      </c>
      <c r="C10" s="197"/>
      <c r="D10" s="55"/>
      <c r="E10" s="56"/>
      <c r="F10" s="56"/>
      <c r="G10" s="56"/>
      <c r="H10" s="56"/>
      <c r="I10" s="57"/>
      <c r="J10" s="58"/>
      <c r="K10" s="59"/>
      <c r="L10" s="59"/>
      <c r="M10" s="59"/>
      <c r="N10" s="59"/>
      <c r="O10" s="59"/>
      <c r="P10" s="59"/>
      <c r="Q10" s="59"/>
      <c r="R10" s="59"/>
      <c r="S10" s="60"/>
      <c r="T10" s="61"/>
      <c r="U10" s="62"/>
      <c r="V10" s="62"/>
      <c r="W10" s="63"/>
      <c r="X10" s="64"/>
      <c r="Y10" s="64"/>
      <c r="Z10" s="64"/>
      <c r="AA10" s="65"/>
      <c r="AB10" s="66"/>
      <c r="AC10" s="66"/>
      <c r="AD10" s="67"/>
      <c r="AE10" s="68"/>
      <c r="AF10" s="68"/>
      <c r="AG10" s="68"/>
      <c r="AH10" s="68"/>
      <c r="AI10" s="69"/>
      <c r="AJ10" s="70"/>
      <c r="AK10" s="132"/>
      <c r="AL10" s="15" t="e">
        <f t="shared" si="0"/>
        <v>#DIV/0!</v>
      </c>
      <c r="AM10" s="16" t="e">
        <f t="shared" si="1"/>
        <v>#DIV/0!</v>
      </c>
      <c r="AN10" s="17" t="e">
        <f t="shared" si="2"/>
        <v>#DIV/0!</v>
      </c>
      <c r="AO10" s="15" t="e">
        <f t="shared" si="3"/>
        <v>#DIV/0!</v>
      </c>
      <c r="AP10" s="16" t="e">
        <f t="shared" si="4"/>
        <v>#DIV/0!</v>
      </c>
      <c r="AQ10" s="16" t="e">
        <f t="shared" si="5"/>
        <v>#DIV/0!</v>
      </c>
      <c r="AR10" s="16" t="e">
        <f t="shared" si="6"/>
        <v>#DIV/0!</v>
      </c>
      <c r="AS10" s="17" t="e">
        <f t="shared" si="7"/>
        <v>#DIV/0!</v>
      </c>
      <c r="AT10" s="18" t="e">
        <f t="shared" si="8"/>
        <v>#DIV/0!</v>
      </c>
      <c r="AU10" s="19" t="e">
        <f t="shared" si="9"/>
        <v>#DIV/0!</v>
      </c>
      <c r="AV10" s="18" t="e">
        <f t="shared" si="10"/>
        <v>#DIV/0!</v>
      </c>
      <c r="AW10" s="20" t="e">
        <f t="shared" si="11"/>
        <v>#DIV/0!</v>
      </c>
      <c r="AX10" s="20" t="e">
        <f t="shared" si="12"/>
        <v>#DIV/0!</v>
      </c>
      <c r="AY10" s="19" t="e">
        <f t="shared" si="13"/>
        <v>#DIV/0!</v>
      </c>
      <c r="AZ10" s="2"/>
      <c r="BA10" s="2"/>
    </row>
    <row r="11" spans="1:53" s="38" customFormat="1" ht="19.2" customHeight="1" x14ac:dyDescent="0.45">
      <c r="A11" s="90">
        <v>9</v>
      </c>
      <c r="B11" s="96">
        <f>名簿!B11</f>
        <v>0</v>
      </c>
      <c r="C11" s="197"/>
      <c r="D11" s="55"/>
      <c r="E11" s="56"/>
      <c r="F11" s="56"/>
      <c r="G11" s="56"/>
      <c r="H11" s="56"/>
      <c r="I11" s="57"/>
      <c r="J11" s="58"/>
      <c r="K11" s="59"/>
      <c r="L11" s="59"/>
      <c r="M11" s="59"/>
      <c r="N11" s="59"/>
      <c r="O11" s="59"/>
      <c r="P11" s="59"/>
      <c r="Q11" s="59"/>
      <c r="R11" s="59"/>
      <c r="S11" s="60"/>
      <c r="T11" s="61"/>
      <c r="U11" s="62"/>
      <c r="V11" s="62"/>
      <c r="W11" s="63"/>
      <c r="X11" s="64"/>
      <c r="Y11" s="64"/>
      <c r="Z11" s="64"/>
      <c r="AA11" s="65"/>
      <c r="AB11" s="66"/>
      <c r="AC11" s="66"/>
      <c r="AD11" s="67"/>
      <c r="AE11" s="68"/>
      <c r="AF11" s="68"/>
      <c r="AG11" s="68"/>
      <c r="AH11" s="68"/>
      <c r="AI11" s="69"/>
      <c r="AJ11" s="70"/>
      <c r="AK11" s="132"/>
      <c r="AL11" s="15" t="e">
        <f t="shared" si="0"/>
        <v>#DIV/0!</v>
      </c>
      <c r="AM11" s="16" t="e">
        <f t="shared" si="1"/>
        <v>#DIV/0!</v>
      </c>
      <c r="AN11" s="17" t="e">
        <f t="shared" si="2"/>
        <v>#DIV/0!</v>
      </c>
      <c r="AO11" s="15" t="e">
        <f t="shared" si="3"/>
        <v>#DIV/0!</v>
      </c>
      <c r="AP11" s="16" t="e">
        <f t="shared" si="4"/>
        <v>#DIV/0!</v>
      </c>
      <c r="AQ11" s="16" t="e">
        <f t="shared" si="5"/>
        <v>#DIV/0!</v>
      </c>
      <c r="AR11" s="16" t="e">
        <f t="shared" si="6"/>
        <v>#DIV/0!</v>
      </c>
      <c r="AS11" s="17" t="e">
        <f t="shared" si="7"/>
        <v>#DIV/0!</v>
      </c>
      <c r="AT11" s="18" t="e">
        <f t="shared" si="8"/>
        <v>#DIV/0!</v>
      </c>
      <c r="AU11" s="19" t="e">
        <f t="shared" si="9"/>
        <v>#DIV/0!</v>
      </c>
      <c r="AV11" s="18" t="e">
        <f t="shared" si="10"/>
        <v>#DIV/0!</v>
      </c>
      <c r="AW11" s="20" t="e">
        <f t="shared" si="11"/>
        <v>#DIV/0!</v>
      </c>
      <c r="AX11" s="20" t="e">
        <f t="shared" si="12"/>
        <v>#DIV/0!</v>
      </c>
      <c r="AY11" s="19" t="e">
        <f t="shared" si="13"/>
        <v>#DIV/0!</v>
      </c>
      <c r="AZ11" s="2"/>
      <c r="BA11" s="2"/>
    </row>
    <row r="12" spans="1:53" s="38" customFormat="1" ht="19.2" customHeight="1" thickBot="1" x14ac:dyDescent="0.5">
      <c r="A12" s="90">
        <v>10</v>
      </c>
      <c r="B12" s="96">
        <f>名簿!B12</f>
        <v>0</v>
      </c>
      <c r="C12" s="197"/>
      <c r="D12" s="55"/>
      <c r="E12" s="56"/>
      <c r="F12" s="56"/>
      <c r="G12" s="56"/>
      <c r="H12" s="56"/>
      <c r="I12" s="57"/>
      <c r="J12" s="58"/>
      <c r="K12" s="59"/>
      <c r="L12" s="59"/>
      <c r="M12" s="59"/>
      <c r="N12" s="59"/>
      <c r="O12" s="59"/>
      <c r="P12" s="59"/>
      <c r="Q12" s="59"/>
      <c r="R12" s="59"/>
      <c r="S12" s="60"/>
      <c r="T12" s="61"/>
      <c r="U12" s="62"/>
      <c r="V12" s="62"/>
      <c r="W12" s="63"/>
      <c r="X12" s="64"/>
      <c r="Y12" s="64"/>
      <c r="Z12" s="64"/>
      <c r="AA12" s="65"/>
      <c r="AB12" s="66"/>
      <c r="AC12" s="66"/>
      <c r="AD12" s="67"/>
      <c r="AE12" s="68"/>
      <c r="AF12" s="68"/>
      <c r="AG12" s="68"/>
      <c r="AH12" s="68"/>
      <c r="AI12" s="69"/>
      <c r="AJ12" s="70"/>
      <c r="AK12" s="132"/>
      <c r="AL12" s="15" t="e">
        <f t="shared" si="0"/>
        <v>#DIV/0!</v>
      </c>
      <c r="AM12" s="16" t="e">
        <f t="shared" si="1"/>
        <v>#DIV/0!</v>
      </c>
      <c r="AN12" s="17" t="e">
        <f t="shared" si="2"/>
        <v>#DIV/0!</v>
      </c>
      <c r="AO12" s="15" t="e">
        <f t="shared" si="3"/>
        <v>#DIV/0!</v>
      </c>
      <c r="AP12" s="16" t="e">
        <f t="shared" si="4"/>
        <v>#DIV/0!</v>
      </c>
      <c r="AQ12" s="16" t="e">
        <f t="shared" si="5"/>
        <v>#DIV/0!</v>
      </c>
      <c r="AR12" s="16" t="e">
        <f t="shared" si="6"/>
        <v>#DIV/0!</v>
      </c>
      <c r="AS12" s="17" t="e">
        <f t="shared" si="7"/>
        <v>#DIV/0!</v>
      </c>
      <c r="AT12" s="18" t="e">
        <f t="shared" si="8"/>
        <v>#DIV/0!</v>
      </c>
      <c r="AU12" s="19" t="e">
        <f t="shared" si="9"/>
        <v>#DIV/0!</v>
      </c>
      <c r="AV12" s="18" t="e">
        <f t="shared" si="10"/>
        <v>#DIV/0!</v>
      </c>
      <c r="AW12" s="20" t="e">
        <f t="shared" si="11"/>
        <v>#DIV/0!</v>
      </c>
      <c r="AX12" s="20" t="e">
        <f t="shared" si="12"/>
        <v>#DIV/0!</v>
      </c>
      <c r="AY12" s="19" t="e">
        <f t="shared" si="13"/>
        <v>#DIV/0!</v>
      </c>
      <c r="AZ12" s="2"/>
      <c r="BA12" s="2"/>
    </row>
    <row r="13" spans="1:53" s="38" customFormat="1" ht="19.2" customHeight="1" x14ac:dyDescent="0.45">
      <c r="A13" s="89">
        <v>11</v>
      </c>
      <c r="B13" s="95">
        <f>名簿!B13</f>
        <v>0</v>
      </c>
      <c r="C13" s="196"/>
      <c r="D13" s="39"/>
      <c r="E13" s="40"/>
      <c r="F13" s="40"/>
      <c r="G13" s="40"/>
      <c r="H13" s="40"/>
      <c r="I13" s="41"/>
      <c r="J13" s="42"/>
      <c r="K13" s="43"/>
      <c r="L13" s="43"/>
      <c r="M13" s="43"/>
      <c r="N13" s="43"/>
      <c r="O13" s="43"/>
      <c r="P13" s="43"/>
      <c r="Q13" s="43"/>
      <c r="R13" s="43"/>
      <c r="S13" s="44"/>
      <c r="T13" s="45"/>
      <c r="U13" s="46"/>
      <c r="V13" s="46"/>
      <c r="W13" s="47"/>
      <c r="X13" s="48"/>
      <c r="Y13" s="48"/>
      <c r="Z13" s="48"/>
      <c r="AA13" s="49"/>
      <c r="AB13" s="50"/>
      <c r="AC13" s="50"/>
      <c r="AD13" s="51"/>
      <c r="AE13" s="52"/>
      <c r="AF13" s="52"/>
      <c r="AG13" s="52"/>
      <c r="AH13" s="52"/>
      <c r="AI13" s="53"/>
      <c r="AJ13" s="54"/>
      <c r="AK13" s="132"/>
      <c r="AL13" s="15" t="e">
        <f t="shared" si="0"/>
        <v>#DIV/0!</v>
      </c>
      <c r="AM13" s="16" t="e">
        <f t="shared" si="1"/>
        <v>#DIV/0!</v>
      </c>
      <c r="AN13" s="17" t="e">
        <f t="shared" si="2"/>
        <v>#DIV/0!</v>
      </c>
      <c r="AO13" s="15" t="e">
        <f t="shared" si="3"/>
        <v>#DIV/0!</v>
      </c>
      <c r="AP13" s="16" t="e">
        <f t="shared" si="4"/>
        <v>#DIV/0!</v>
      </c>
      <c r="AQ13" s="16" t="e">
        <f t="shared" si="5"/>
        <v>#DIV/0!</v>
      </c>
      <c r="AR13" s="16" t="e">
        <f t="shared" si="6"/>
        <v>#DIV/0!</v>
      </c>
      <c r="AS13" s="17" t="e">
        <f t="shared" si="7"/>
        <v>#DIV/0!</v>
      </c>
      <c r="AT13" s="18" t="e">
        <f t="shared" si="8"/>
        <v>#DIV/0!</v>
      </c>
      <c r="AU13" s="19" t="e">
        <f t="shared" si="9"/>
        <v>#DIV/0!</v>
      </c>
      <c r="AV13" s="18" t="e">
        <f t="shared" si="10"/>
        <v>#DIV/0!</v>
      </c>
      <c r="AW13" s="20" t="e">
        <f t="shared" si="11"/>
        <v>#DIV/0!</v>
      </c>
      <c r="AX13" s="20" t="e">
        <f t="shared" si="12"/>
        <v>#DIV/0!</v>
      </c>
      <c r="AY13" s="19" t="e">
        <f t="shared" si="13"/>
        <v>#DIV/0!</v>
      </c>
      <c r="AZ13" s="2"/>
      <c r="BA13" s="2"/>
    </row>
    <row r="14" spans="1:53" s="38" customFormat="1" ht="19.2" customHeight="1" x14ac:dyDescent="0.45">
      <c r="A14" s="90">
        <v>12</v>
      </c>
      <c r="B14" s="96">
        <f>名簿!B14</f>
        <v>0</v>
      </c>
      <c r="C14" s="197"/>
      <c r="D14" s="55"/>
      <c r="E14" s="56"/>
      <c r="F14" s="56"/>
      <c r="G14" s="56"/>
      <c r="H14" s="56"/>
      <c r="I14" s="57"/>
      <c r="J14" s="58"/>
      <c r="K14" s="59"/>
      <c r="L14" s="59"/>
      <c r="M14" s="59"/>
      <c r="N14" s="59"/>
      <c r="O14" s="59"/>
      <c r="P14" s="59"/>
      <c r="Q14" s="59"/>
      <c r="R14" s="59"/>
      <c r="S14" s="60"/>
      <c r="T14" s="61"/>
      <c r="U14" s="62"/>
      <c r="V14" s="62"/>
      <c r="W14" s="63"/>
      <c r="X14" s="64"/>
      <c r="Y14" s="64"/>
      <c r="Z14" s="64"/>
      <c r="AA14" s="65"/>
      <c r="AB14" s="66"/>
      <c r="AC14" s="66"/>
      <c r="AD14" s="67"/>
      <c r="AE14" s="68"/>
      <c r="AF14" s="68"/>
      <c r="AG14" s="68"/>
      <c r="AH14" s="68"/>
      <c r="AI14" s="69"/>
      <c r="AJ14" s="70"/>
      <c r="AK14" s="132"/>
      <c r="AL14" s="15" t="e">
        <f t="shared" si="0"/>
        <v>#DIV/0!</v>
      </c>
      <c r="AM14" s="16" t="e">
        <f t="shared" si="1"/>
        <v>#DIV/0!</v>
      </c>
      <c r="AN14" s="17" t="e">
        <f t="shared" si="2"/>
        <v>#DIV/0!</v>
      </c>
      <c r="AO14" s="15" t="e">
        <f t="shared" si="3"/>
        <v>#DIV/0!</v>
      </c>
      <c r="AP14" s="16" t="e">
        <f t="shared" si="4"/>
        <v>#DIV/0!</v>
      </c>
      <c r="AQ14" s="16" t="e">
        <f t="shared" si="5"/>
        <v>#DIV/0!</v>
      </c>
      <c r="AR14" s="16" t="e">
        <f t="shared" si="6"/>
        <v>#DIV/0!</v>
      </c>
      <c r="AS14" s="17" t="e">
        <f t="shared" si="7"/>
        <v>#DIV/0!</v>
      </c>
      <c r="AT14" s="18" t="e">
        <f t="shared" si="8"/>
        <v>#DIV/0!</v>
      </c>
      <c r="AU14" s="19" t="e">
        <f t="shared" si="9"/>
        <v>#DIV/0!</v>
      </c>
      <c r="AV14" s="18" t="e">
        <f t="shared" si="10"/>
        <v>#DIV/0!</v>
      </c>
      <c r="AW14" s="20" t="e">
        <f t="shared" si="11"/>
        <v>#DIV/0!</v>
      </c>
      <c r="AX14" s="20" t="e">
        <f t="shared" si="12"/>
        <v>#DIV/0!</v>
      </c>
      <c r="AY14" s="19" t="e">
        <f t="shared" si="13"/>
        <v>#DIV/0!</v>
      </c>
      <c r="AZ14" s="2"/>
      <c r="BA14" s="2"/>
    </row>
    <row r="15" spans="1:53" s="38" customFormat="1" ht="19.2" customHeight="1" x14ac:dyDescent="0.45">
      <c r="A15" s="90">
        <v>13</v>
      </c>
      <c r="B15" s="96">
        <f>名簿!B15</f>
        <v>0</v>
      </c>
      <c r="C15" s="197"/>
      <c r="D15" s="55"/>
      <c r="E15" s="56"/>
      <c r="F15" s="56"/>
      <c r="G15" s="56"/>
      <c r="H15" s="56"/>
      <c r="I15" s="57"/>
      <c r="J15" s="58"/>
      <c r="K15" s="59"/>
      <c r="L15" s="59"/>
      <c r="M15" s="59"/>
      <c r="N15" s="59"/>
      <c r="O15" s="59"/>
      <c r="P15" s="59"/>
      <c r="Q15" s="59"/>
      <c r="R15" s="59"/>
      <c r="S15" s="60"/>
      <c r="T15" s="61"/>
      <c r="U15" s="62"/>
      <c r="V15" s="62"/>
      <c r="W15" s="63"/>
      <c r="X15" s="64"/>
      <c r="Y15" s="64"/>
      <c r="Z15" s="64"/>
      <c r="AA15" s="65"/>
      <c r="AB15" s="66"/>
      <c r="AC15" s="66"/>
      <c r="AD15" s="67"/>
      <c r="AE15" s="68"/>
      <c r="AF15" s="68"/>
      <c r="AG15" s="68"/>
      <c r="AH15" s="68"/>
      <c r="AI15" s="69"/>
      <c r="AJ15" s="70"/>
      <c r="AK15" s="132"/>
      <c r="AL15" s="15" t="e">
        <f t="shared" si="0"/>
        <v>#DIV/0!</v>
      </c>
      <c r="AM15" s="16" t="e">
        <f t="shared" si="1"/>
        <v>#DIV/0!</v>
      </c>
      <c r="AN15" s="17" t="e">
        <f t="shared" si="2"/>
        <v>#DIV/0!</v>
      </c>
      <c r="AO15" s="15" t="e">
        <f t="shared" si="3"/>
        <v>#DIV/0!</v>
      </c>
      <c r="AP15" s="16" t="e">
        <f t="shared" si="4"/>
        <v>#DIV/0!</v>
      </c>
      <c r="AQ15" s="16" t="e">
        <f t="shared" si="5"/>
        <v>#DIV/0!</v>
      </c>
      <c r="AR15" s="16" t="e">
        <f t="shared" si="6"/>
        <v>#DIV/0!</v>
      </c>
      <c r="AS15" s="17" t="e">
        <f t="shared" si="7"/>
        <v>#DIV/0!</v>
      </c>
      <c r="AT15" s="18" t="e">
        <f t="shared" si="8"/>
        <v>#DIV/0!</v>
      </c>
      <c r="AU15" s="19" t="e">
        <f t="shared" si="9"/>
        <v>#DIV/0!</v>
      </c>
      <c r="AV15" s="18" t="e">
        <f t="shared" si="10"/>
        <v>#DIV/0!</v>
      </c>
      <c r="AW15" s="20" t="e">
        <f t="shared" si="11"/>
        <v>#DIV/0!</v>
      </c>
      <c r="AX15" s="20" t="e">
        <f t="shared" si="12"/>
        <v>#DIV/0!</v>
      </c>
      <c r="AY15" s="19" t="e">
        <f t="shared" si="13"/>
        <v>#DIV/0!</v>
      </c>
      <c r="AZ15" s="2"/>
      <c r="BA15" s="2"/>
    </row>
    <row r="16" spans="1:53" s="38" customFormat="1" ht="19.2" customHeight="1" x14ac:dyDescent="0.45">
      <c r="A16" s="90">
        <v>14</v>
      </c>
      <c r="B16" s="96">
        <f>名簿!B16</f>
        <v>0</v>
      </c>
      <c r="C16" s="197"/>
      <c r="D16" s="55"/>
      <c r="E16" s="56"/>
      <c r="F16" s="56"/>
      <c r="G16" s="56"/>
      <c r="H16" s="56"/>
      <c r="I16" s="57"/>
      <c r="J16" s="58"/>
      <c r="K16" s="59"/>
      <c r="L16" s="59"/>
      <c r="M16" s="59"/>
      <c r="N16" s="59"/>
      <c r="O16" s="59"/>
      <c r="P16" s="59"/>
      <c r="Q16" s="59"/>
      <c r="R16" s="59"/>
      <c r="S16" s="60"/>
      <c r="T16" s="61"/>
      <c r="U16" s="62"/>
      <c r="V16" s="62"/>
      <c r="W16" s="63"/>
      <c r="X16" s="64"/>
      <c r="Y16" s="64"/>
      <c r="Z16" s="64"/>
      <c r="AA16" s="65"/>
      <c r="AB16" s="66"/>
      <c r="AC16" s="66"/>
      <c r="AD16" s="67"/>
      <c r="AE16" s="68"/>
      <c r="AF16" s="68"/>
      <c r="AG16" s="68"/>
      <c r="AH16" s="68"/>
      <c r="AI16" s="69"/>
      <c r="AJ16" s="70"/>
      <c r="AK16" s="132"/>
      <c r="AL16" s="15" t="e">
        <f t="shared" si="0"/>
        <v>#DIV/0!</v>
      </c>
      <c r="AM16" s="16" t="e">
        <f t="shared" si="1"/>
        <v>#DIV/0!</v>
      </c>
      <c r="AN16" s="17" t="e">
        <f t="shared" si="2"/>
        <v>#DIV/0!</v>
      </c>
      <c r="AO16" s="15" t="e">
        <f t="shared" si="3"/>
        <v>#DIV/0!</v>
      </c>
      <c r="AP16" s="16" t="e">
        <f t="shared" si="4"/>
        <v>#DIV/0!</v>
      </c>
      <c r="AQ16" s="16" t="e">
        <f t="shared" si="5"/>
        <v>#DIV/0!</v>
      </c>
      <c r="AR16" s="16" t="e">
        <f t="shared" si="6"/>
        <v>#DIV/0!</v>
      </c>
      <c r="AS16" s="17" t="e">
        <f t="shared" si="7"/>
        <v>#DIV/0!</v>
      </c>
      <c r="AT16" s="18" t="e">
        <f t="shared" si="8"/>
        <v>#DIV/0!</v>
      </c>
      <c r="AU16" s="19" t="e">
        <f t="shared" si="9"/>
        <v>#DIV/0!</v>
      </c>
      <c r="AV16" s="18" t="e">
        <f t="shared" si="10"/>
        <v>#DIV/0!</v>
      </c>
      <c r="AW16" s="20" t="e">
        <f t="shared" si="11"/>
        <v>#DIV/0!</v>
      </c>
      <c r="AX16" s="20" t="e">
        <f t="shared" si="12"/>
        <v>#DIV/0!</v>
      </c>
      <c r="AY16" s="19" t="e">
        <f t="shared" si="13"/>
        <v>#DIV/0!</v>
      </c>
      <c r="AZ16" s="2"/>
      <c r="BA16" s="2"/>
    </row>
    <row r="17" spans="1:53" s="38" customFormat="1" ht="19.2" customHeight="1" thickBot="1" x14ac:dyDescent="0.5">
      <c r="A17" s="91">
        <v>15</v>
      </c>
      <c r="B17" s="97">
        <f>名簿!B17</f>
        <v>0</v>
      </c>
      <c r="C17" s="198"/>
      <c r="D17" s="71"/>
      <c r="E17" s="72"/>
      <c r="F17" s="72"/>
      <c r="G17" s="72"/>
      <c r="H17" s="72"/>
      <c r="I17" s="73"/>
      <c r="J17" s="74"/>
      <c r="K17" s="75"/>
      <c r="L17" s="75"/>
      <c r="M17" s="75"/>
      <c r="N17" s="75"/>
      <c r="O17" s="75"/>
      <c r="P17" s="75"/>
      <c r="Q17" s="75"/>
      <c r="R17" s="75"/>
      <c r="S17" s="76"/>
      <c r="T17" s="77"/>
      <c r="U17" s="78"/>
      <c r="V17" s="78"/>
      <c r="W17" s="79"/>
      <c r="X17" s="80"/>
      <c r="Y17" s="80"/>
      <c r="Z17" s="80"/>
      <c r="AA17" s="81"/>
      <c r="AB17" s="82"/>
      <c r="AC17" s="82"/>
      <c r="AD17" s="83"/>
      <c r="AE17" s="84"/>
      <c r="AF17" s="84"/>
      <c r="AG17" s="84"/>
      <c r="AH17" s="84"/>
      <c r="AI17" s="85"/>
      <c r="AJ17" s="86"/>
      <c r="AK17" s="132"/>
      <c r="AL17" s="15" t="e">
        <f t="shared" si="0"/>
        <v>#DIV/0!</v>
      </c>
      <c r="AM17" s="16" t="e">
        <f t="shared" si="1"/>
        <v>#DIV/0!</v>
      </c>
      <c r="AN17" s="17" t="e">
        <f t="shared" si="2"/>
        <v>#DIV/0!</v>
      </c>
      <c r="AO17" s="15" t="e">
        <f t="shared" si="3"/>
        <v>#DIV/0!</v>
      </c>
      <c r="AP17" s="16" t="e">
        <f t="shared" si="4"/>
        <v>#DIV/0!</v>
      </c>
      <c r="AQ17" s="16" t="e">
        <f t="shared" si="5"/>
        <v>#DIV/0!</v>
      </c>
      <c r="AR17" s="16" t="e">
        <f t="shared" si="6"/>
        <v>#DIV/0!</v>
      </c>
      <c r="AS17" s="17" t="e">
        <f t="shared" si="7"/>
        <v>#DIV/0!</v>
      </c>
      <c r="AT17" s="18" t="e">
        <f t="shared" si="8"/>
        <v>#DIV/0!</v>
      </c>
      <c r="AU17" s="19" t="e">
        <f t="shared" si="9"/>
        <v>#DIV/0!</v>
      </c>
      <c r="AV17" s="18" t="e">
        <f t="shared" si="10"/>
        <v>#DIV/0!</v>
      </c>
      <c r="AW17" s="20" t="e">
        <f t="shared" si="11"/>
        <v>#DIV/0!</v>
      </c>
      <c r="AX17" s="20" t="e">
        <f t="shared" si="12"/>
        <v>#DIV/0!</v>
      </c>
      <c r="AY17" s="19" t="e">
        <f t="shared" si="13"/>
        <v>#DIV/0!</v>
      </c>
      <c r="AZ17" s="2"/>
      <c r="BA17" s="2"/>
    </row>
    <row r="18" spans="1:53" s="38" customFormat="1" ht="19.2" customHeight="1" x14ac:dyDescent="0.45">
      <c r="A18" s="90">
        <v>16</v>
      </c>
      <c r="B18" s="96">
        <f>名簿!B18</f>
        <v>0</v>
      </c>
      <c r="C18" s="197"/>
      <c r="D18" s="55"/>
      <c r="E18" s="56"/>
      <c r="F18" s="56"/>
      <c r="G18" s="56"/>
      <c r="H18" s="56"/>
      <c r="I18" s="57"/>
      <c r="J18" s="58"/>
      <c r="K18" s="59"/>
      <c r="L18" s="59"/>
      <c r="M18" s="59"/>
      <c r="N18" s="59"/>
      <c r="O18" s="59"/>
      <c r="P18" s="59"/>
      <c r="Q18" s="59"/>
      <c r="R18" s="59"/>
      <c r="S18" s="60"/>
      <c r="T18" s="61"/>
      <c r="U18" s="62"/>
      <c r="V18" s="62"/>
      <c r="W18" s="63"/>
      <c r="X18" s="64"/>
      <c r="Y18" s="64"/>
      <c r="Z18" s="64"/>
      <c r="AA18" s="65"/>
      <c r="AB18" s="66"/>
      <c r="AC18" s="66"/>
      <c r="AD18" s="67"/>
      <c r="AE18" s="68"/>
      <c r="AF18" s="68"/>
      <c r="AG18" s="68"/>
      <c r="AH18" s="68"/>
      <c r="AI18" s="69"/>
      <c r="AJ18" s="70"/>
      <c r="AK18" s="132"/>
      <c r="AL18" s="15" t="e">
        <f t="shared" si="0"/>
        <v>#DIV/0!</v>
      </c>
      <c r="AM18" s="16" t="e">
        <f t="shared" si="1"/>
        <v>#DIV/0!</v>
      </c>
      <c r="AN18" s="17" t="e">
        <f t="shared" si="2"/>
        <v>#DIV/0!</v>
      </c>
      <c r="AO18" s="15" t="e">
        <f t="shared" si="3"/>
        <v>#DIV/0!</v>
      </c>
      <c r="AP18" s="16" t="e">
        <f t="shared" si="4"/>
        <v>#DIV/0!</v>
      </c>
      <c r="AQ18" s="16" t="e">
        <f t="shared" si="5"/>
        <v>#DIV/0!</v>
      </c>
      <c r="AR18" s="16" t="e">
        <f t="shared" si="6"/>
        <v>#DIV/0!</v>
      </c>
      <c r="AS18" s="17" t="e">
        <f t="shared" si="7"/>
        <v>#DIV/0!</v>
      </c>
      <c r="AT18" s="18" t="e">
        <f t="shared" si="8"/>
        <v>#DIV/0!</v>
      </c>
      <c r="AU18" s="19" t="e">
        <f t="shared" si="9"/>
        <v>#DIV/0!</v>
      </c>
      <c r="AV18" s="18" t="e">
        <f t="shared" si="10"/>
        <v>#DIV/0!</v>
      </c>
      <c r="AW18" s="20" t="e">
        <f t="shared" si="11"/>
        <v>#DIV/0!</v>
      </c>
      <c r="AX18" s="20" t="e">
        <f t="shared" si="12"/>
        <v>#DIV/0!</v>
      </c>
      <c r="AY18" s="19" t="e">
        <f t="shared" si="13"/>
        <v>#DIV/0!</v>
      </c>
      <c r="AZ18" s="2"/>
      <c r="BA18" s="2"/>
    </row>
    <row r="19" spans="1:53" s="38" customFormat="1" ht="19.2" customHeight="1" x14ac:dyDescent="0.45">
      <c r="A19" s="90">
        <v>17</v>
      </c>
      <c r="B19" s="96">
        <f>名簿!B19</f>
        <v>0</v>
      </c>
      <c r="C19" s="197"/>
      <c r="D19" s="55"/>
      <c r="E19" s="56"/>
      <c r="F19" s="56"/>
      <c r="G19" s="56"/>
      <c r="H19" s="56"/>
      <c r="I19" s="57"/>
      <c r="J19" s="58"/>
      <c r="K19" s="59"/>
      <c r="L19" s="59"/>
      <c r="M19" s="59"/>
      <c r="N19" s="59"/>
      <c r="O19" s="59"/>
      <c r="P19" s="59"/>
      <c r="Q19" s="59"/>
      <c r="R19" s="59"/>
      <c r="S19" s="60"/>
      <c r="T19" s="61"/>
      <c r="U19" s="62"/>
      <c r="V19" s="62"/>
      <c r="W19" s="63"/>
      <c r="X19" s="64"/>
      <c r="Y19" s="64"/>
      <c r="Z19" s="64"/>
      <c r="AA19" s="65"/>
      <c r="AB19" s="66"/>
      <c r="AC19" s="66"/>
      <c r="AD19" s="67"/>
      <c r="AE19" s="68"/>
      <c r="AF19" s="68"/>
      <c r="AG19" s="68"/>
      <c r="AH19" s="68"/>
      <c r="AI19" s="69"/>
      <c r="AJ19" s="70"/>
      <c r="AK19" s="132"/>
      <c r="AL19" s="15" t="e">
        <f t="shared" si="0"/>
        <v>#DIV/0!</v>
      </c>
      <c r="AM19" s="16" t="e">
        <f t="shared" si="1"/>
        <v>#DIV/0!</v>
      </c>
      <c r="AN19" s="17" t="e">
        <f t="shared" si="2"/>
        <v>#DIV/0!</v>
      </c>
      <c r="AO19" s="15" t="e">
        <f t="shared" si="3"/>
        <v>#DIV/0!</v>
      </c>
      <c r="AP19" s="16" t="e">
        <f t="shared" si="4"/>
        <v>#DIV/0!</v>
      </c>
      <c r="AQ19" s="16" t="e">
        <f t="shared" si="5"/>
        <v>#DIV/0!</v>
      </c>
      <c r="AR19" s="16" t="e">
        <f t="shared" si="6"/>
        <v>#DIV/0!</v>
      </c>
      <c r="AS19" s="17" t="e">
        <f t="shared" si="7"/>
        <v>#DIV/0!</v>
      </c>
      <c r="AT19" s="18" t="e">
        <f t="shared" si="8"/>
        <v>#DIV/0!</v>
      </c>
      <c r="AU19" s="19" t="e">
        <f t="shared" si="9"/>
        <v>#DIV/0!</v>
      </c>
      <c r="AV19" s="18" t="e">
        <f t="shared" si="10"/>
        <v>#DIV/0!</v>
      </c>
      <c r="AW19" s="20" t="e">
        <f t="shared" si="11"/>
        <v>#DIV/0!</v>
      </c>
      <c r="AX19" s="20" t="e">
        <f t="shared" si="12"/>
        <v>#DIV/0!</v>
      </c>
      <c r="AY19" s="19" t="e">
        <f t="shared" si="13"/>
        <v>#DIV/0!</v>
      </c>
      <c r="AZ19" s="2"/>
      <c r="BA19" s="2"/>
    </row>
    <row r="20" spans="1:53" s="38" customFormat="1" ht="19.2" customHeight="1" x14ac:dyDescent="0.45">
      <c r="A20" s="90">
        <v>18</v>
      </c>
      <c r="B20" s="96">
        <f>名簿!B20</f>
        <v>0</v>
      </c>
      <c r="C20" s="197"/>
      <c r="D20" s="55"/>
      <c r="E20" s="56"/>
      <c r="F20" s="56"/>
      <c r="G20" s="56"/>
      <c r="H20" s="56"/>
      <c r="I20" s="57"/>
      <c r="J20" s="58"/>
      <c r="K20" s="59"/>
      <c r="L20" s="59"/>
      <c r="M20" s="59"/>
      <c r="N20" s="59"/>
      <c r="O20" s="59"/>
      <c r="P20" s="59"/>
      <c r="Q20" s="59"/>
      <c r="R20" s="59"/>
      <c r="S20" s="60"/>
      <c r="T20" s="61"/>
      <c r="U20" s="62"/>
      <c r="V20" s="62"/>
      <c r="W20" s="63"/>
      <c r="X20" s="64"/>
      <c r="Y20" s="64"/>
      <c r="Z20" s="64"/>
      <c r="AA20" s="65"/>
      <c r="AB20" s="66"/>
      <c r="AC20" s="66"/>
      <c r="AD20" s="67"/>
      <c r="AE20" s="68"/>
      <c r="AF20" s="68"/>
      <c r="AG20" s="68"/>
      <c r="AH20" s="68"/>
      <c r="AI20" s="69"/>
      <c r="AJ20" s="70"/>
      <c r="AK20" s="132"/>
      <c r="AL20" s="15" t="e">
        <f t="shared" si="0"/>
        <v>#DIV/0!</v>
      </c>
      <c r="AM20" s="16" t="e">
        <f t="shared" si="1"/>
        <v>#DIV/0!</v>
      </c>
      <c r="AN20" s="17" t="e">
        <f t="shared" si="2"/>
        <v>#DIV/0!</v>
      </c>
      <c r="AO20" s="15" t="e">
        <f t="shared" si="3"/>
        <v>#DIV/0!</v>
      </c>
      <c r="AP20" s="16" t="e">
        <f t="shared" si="4"/>
        <v>#DIV/0!</v>
      </c>
      <c r="AQ20" s="16" t="e">
        <f t="shared" si="5"/>
        <v>#DIV/0!</v>
      </c>
      <c r="AR20" s="16" t="e">
        <f t="shared" si="6"/>
        <v>#DIV/0!</v>
      </c>
      <c r="AS20" s="17" t="e">
        <f t="shared" si="7"/>
        <v>#DIV/0!</v>
      </c>
      <c r="AT20" s="18" t="e">
        <f t="shared" si="8"/>
        <v>#DIV/0!</v>
      </c>
      <c r="AU20" s="19" t="e">
        <f t="shared" si="9"/>
        <v>#DIV/0!</v>
      </c>
      <c r="AV20" s="18" t="e">
        <f t="shared" si="10"/>
        <v>#DIV/0!</v>
      </c>
      <c r="AW20" s="20" t="e">
        <f t="shared" si="11"/>
        <v>#DIV/0!</v>
      </c>
      <c r="AX20" s="20" t="e">
        <f t="shared" si="12"/>
        <v>#DIV/0!</v>
      </c>
      <c r="AY20" s="19" t="e">
        <f t="shared" si="13"/>
        <v>#DIV/0!</v>
      </c>
      <c r="AZ20" s="2"/>
      <c r="BA20" s="2"/>
    </row>
    <row r="21" spans="1:53" s="38" customFormat="1" ht="19.2" customHeight="1" x14ac:dyDescent="0.45">
      <c r="A21" s="90">
        <v>19</v>
      </c>
      <c r="B21" s="96">
        <f>名簿!B21</f>
        <v>0</v>
      </c>
      <c r="C21" s="197"/>
      <c r="D21" s="55"/>
      <c r="E21" s="56"/>
      <c r="F21" s="56"/>
      <c r="G21" s="56"/>
      <c r="H21" s="56"/>
      <c r="I21" s="57"/>
      <c r="J21" s="58"/>
      <c r="K21" s="59"/>
      <c r="L21" s="59"/>
      <c r="M21" s="59"/>
      <c r="N21" s="59"/>
      <c r="O21" s="59"/>
      <c r="P21" s="59"/>
      <c r="Q21" s="59"/>
      <c r="R21" s="59"/>
      <c r="S21" s="60"/>
      <c r="T21" s="61"/>
      <c r="U21" s="62"/>
      <c r="V21" s="62"/>
      <c r="W21" s="63"/>
      <c r="X21" s="64"/>
      <c r="Y21" s="64"/>
      <c r="Z21" s="64"/>
      <c r="AA21" s="65"/>
      <c r="AB21" s="66"/>
      <c r="AC21" s="66"/>
      <c r="AD21" s="67"/>
      <c r="AE21" s="68"/>
      <c r="AF21" s="68"/>
      <c r="AG21" s="68"/>
      <c r="AH21" s="68"/>
      <c r="AI21" s="69"/>
      <c r="AJ21" s="70"/>
      <c r="AK21" s="132"/>
      <c r="AL21" s="15" t="e">
        <f t="shared" si="0"/>
        <v>#DIV/0!</v>
      </c>
      <c r="AM21" s="16" t="e">
        <f t="shared" si="1"/>
        <v>#DIV/0!</v>
      </c>
      <c r="AN21" s="17" t="e">
        <f t="shared" si="2"/>
        <v>#DIV/0!</v>
      </c>
      <c r="AO21" s="15" t="e">
        <f t="shared" si="3"/>
        <v>#DIV/0!</v>
      </c>
      <c r="AP21" s="16" t="e">
        <f t="shared" si="4"/>
        <v>#DIV/0!</v>
      </c>
      <c r="AQ21" s="16" t="e">
        <f t="shared" si="5"/>
        <v>#DIV/0!</v>
      </c>
      <c r="AR21" s="16" t="e">
        <f t="shared" si="6"/>
        <v>#DIV/0!</v>
      </c>
      <c r="AS21" s="17" t="e">
        <f t="shared" si="7"/>
        <v>#DIV/0!</v>
      </c>
      <c r="AT21" s="18" t="e">
        <f t="shared" si="8"/>
        <v>#DIV/0!</v>
      </c>
      <c r="AU21" s="19" t="e">
        <f t="shared" si="9"/>
        <v>#DIV/0!</v>
      </c>
      <c r="AV21" s="18" t="e">
        <f t="shared" si="10"/>
        <v>#DIV/0!</v>
      </c>
      <c r="AW21" s="20" t="e">
        <f t="shared" si="11"/>
        <v>#DIV/0!</v>
      </c>
      <c r="AX21" s="20" t="e">
        <f t="shared" si="12"/>
        <v>#DIV/0!</v>
      </c>
      <c r="AY21" s="19" t="e">
        <f t="shared" si="13"/>
        <v>#DIV/0!</v>
      </c>
      <c r="AZ21" s="2"/>
      <c r="BA21" s="2"/>
    </row>
    <row r="22" spans="1:53" s="38" customFormat="1" ht="19.2" customHeight="1" thickBot="1" x14ac:dyDescent="0.5">
      <c r="A22" s="90">
        <v>20</v>
      </c>
      <c r="B22" s="96">
        <f>名簿!B22</f>
        <v>0</v>
      </c>
      <c r="C22" s="197"/>
      <c r="D22" s="55"/>
      <c r="E22" s="56"/>
      <c r="F22" s="56"/>
      <c r="G22" s="56"/>
      <c r="H22" s="56"/>
      <c r="I22" s="57"/>
      <c r="J22" s="58"/>
      <c r="K22" s="59"/>
      <c r="L22" s="59"/>
      <c r="M22" s="59"/>
      <c r="N22" s="59"/>
      <c r="O22" s="59"/>
      <c r="P22" s="59"/>
      <c r="Q22" s="59"/>
      <c r="R22" s="59"/>
      <c r="S22" s="60"/>
      <c r="T22" s="61"/>
      <c r="U22" s="62"/>
      <c r="V22" s="62"/>
      <c r="W22" s="63"/>
      <c r="X22" s="64"/>
      <c r="Y22" s="64"/>
      <c r="Z22" s="64"/>
      <c r="AA22" s="65"/>
      <c r="AB22" s="66"/>
      <c r="AC22" s="66"/>
      <c r="AD22" s="67"/>
      <c r="AE22" s="68"/>
      <c r="AF22" s="68"/>
      <c r="AG22" s="68"/>
      <c r="AH22" s="68"/>
      <c r="AI22" s="69"/>
      <c r="AJ22" s="70"/>
      <c r="AK22" s="132"/>
      <c r="AL22" s="15" t="e">
        <f t="shared" si="0"/>
        <v>#DIV/0!</v>
      </c>
      <c r="AM22" s="16" t="e">
        <f t="shared" si="1"/>
        <v>#DIV/0!</v>
      </c>
      <c r="AN22" s="17" t="e">
        <f t="shared" si="2"/>
        <v>#DIV/0!</v>
      </c>
      <c r="AO22" s="15" t="e">
        <f t="shared" si="3"/>
        <v>#DIV/0!</v>
      </c>
      <c r="AP22" s="16" t="e">
        <f t="shared" si="4"/>
        <v>#DIV/0!</v>
      </c>
      <c r="AQ22" s="16" t="e">
        <f t="shared" si="5"/>
        <v>#DIV/0!</v>
      </c>
      <c r="AR22" s="16" t="e">
        <f t="shared" si="6"/>
        <v>#DIV/0!</v>
      </c>
      <c r="AS22" s="17" t="e">
        <f t="shared" si="7"/>
        <v>#DIV/0!</v>
      </c>
      <c r="AT22" s="18" t="e">
        <f t="shared" si="8"/>
        <v>#DIV/0!</v>
      </c>
      <c r="AU22" s="19" t="e">
        <f t="shared" si="9"/>
        <v>#DIV/0!</v>
      </c>
      <c r="AV22" s="18" t="e">
        <f t="shared" si="10"/>
        <v>#DIV/0!</v>
      </c>
      <c r="AW22" s="20" t="e">
        <f t="shared" si="11"/>
        <v>#DIV/0!</v>
      </c>
      <c r="AX22" s="20" t="e">
        <f t="shared" si="12"/>
        <v>#DIV/0!</v>
      </c>
      <c r="AY22" s="19" t="e">
        <f t="shared" si="13"/>
        <v>#DIV/0!</v>
      </c>
      <c r="AZ22" s="2"/>
      <c r="BA22" s="2"/>
    </row>
    <row r="23" spans="1:53" s="38" customFormat="1" ht="19.2" customHeight="1" x14ac:dyDescent="0.45">
      <c r="A23" s="89">
        <v>21</v>
      </c>
      <c r="B23" s="95">
        <f>名簿!B23</f>
        <v>0</v>
      </c>
      <c r="C23" s="196"/>
      <c r="D23" s="39"/>
      <c r="E23" s="40"/>
      <c r="F23" s="40"/>
      <c r="G23" s="40"/>
      <c r="H23" s="40"/>
      <c r="I23" s="41"/>
      <c r="J23" s="42"/>
      <c r="K23" s="43"/>
      <c r="L23" s="43"/>
      <c r="M23" s="43"/>
      <c r="N23" s="43"/>
      <c r="O23" s="43"/>
      <c r="P23" s="43"/>
      <c r="Q23" s="43"/>
      <c r="R23" s="43"/>
      <c r="S23" s="44"/>
      <c r="T23" s="45"/>
      <c r="U23" s="46"/>
      <c r="V23" s="46"/>
      <c r="W23" s="47"/>
      <c r="X23" s="48"/>
      <c r="Y23" s="48"/>
      <c r="Z23" s="48"/>
      <c r="AA23" s="49"/>
      <c r="AB23" s="50"/>
      <c r="AC23" s="50"/>
      <c r="AD23" s="51"/>
      <c r="AE23" s="52"/>
      <c r="AF23" s="52"/>
      <c r="AG23" s="52"/>
      <c r="AH23" s="52"/>
      <c r="AI23" s="53"/>
      <c r="AJ23" s="54"/>
      <c r="AK23" s="132"/>
      <c r="AL23" s="15" t="e">
        <f t="shared" si="0"/>
        <v>#DIV/0!</v>
      </c>
      <c r="AM23" s="16" t="e">
        <f t="shared" si="1"/>
        <v>#DIV/0!</v>
      </c>
      <c r="AN23" s="17" t="e">
        <f t="shared" si="2"/>
        <v>#DIV/0!</v>
      </c>
      <c r="AO23" s="15" t="e">
        <f t="shared" si="3"/>
        <v>#DIV/0!</v>
      </c>
      <c r="AP23" s="16" t="e">
        <f t="shared" si="4"/>
        <v>#DIV/0!</v>
      </c>
      <c r="AQ23" s="16" t="e">
        <f t="shared" si="5"/>
        <v>#DIV/0!</v>
      </c>
      <c r="AR23" s="16" t="e">
        <f t="shared" si="6"/>
        <v>#DIV/0!</v>
      </c>
      <c r="AS23" s="17" t="e">
        <f t="shared" si="7"/>
        <v>#DIV/0!</v>
      </c>
      <c r="AT23" s="18" t="e">
        <f t="shared" si="8"/>
        <v>#DIV/0!</v>
      </c>
      <c r="AU23" s="19" t="e">
        <f t="shared" si="9"/>
        <v>#DIV/0!</v>
      </c>
      <c r="AV23" s="18" t="e">
        <f t="shared" si="10"/>
        <v>#DIV/0!</v>
      </c>
      <c r="AW23" s="20" t="e">
        <f t="shared" si="11"/>
        <v>#DIV/0!</v>
      </c>
      <c r="AX23" s="20" t="e">
        <f t="shared" si="12"/>
        <v>#DIV/0!</v>
      </c>
      <c r="AY23" s="19" t="e">
        <f t="shared" si="13"/>
        <v>#DIV/0!</v>
      </c>
      <c r="AZ23" s="2"/>
      <c r="BA23" s="2"/>
    </row>
    <row r="24" spans="1:53" s="38" customFormat="1" ht="19.2" customHeight="1" x14ac:dyDescent="0.45">
      <c r="A24" s="90">
        <v>22</v>
      </c>
      <c r="B24" s="96">
        <f>名簿!B24</f>
        <v>0</v>
      </c>
      <c r="C24" s="197"/>
      <c r="D24" s="55"/>
      <c r="E24" s="56"/>
      <c r="F24" s="56"/>
      <c r="G24" s="56"/>
      <c r="H24" s="56"/>
      <c r="I24" s="57"/>
      <c r="J24" s="58"/>
      <c r="K24" s="59"/>
      <c r="L24" s="59"/>
      <c r="M24" s="59"/>
      <c r="N24" s="59"/>
      <c r="O24" s="59"/>
      <c r="P24" s="59"/>
      <c r="Q24" s="59"/>
      <c r="R24" s="59"/>
      <c r="S24" s="60"/>
      <c r="T24" s="61"/>
      <c r="U24" s="62"/>
      <c r="V24" s="62"/>
      <c r="W24" s="63"/>
      <c r="X24" s="64"/>
      <c r="Y24" s="64"/>
      <c r="Z24" s="64"/>
      <c r="AA24" s="65"/>
      <c r="AB24" s="66"/>
      <c r="AC24" s="66"/>
      <c r="AD24" s="67"/>
      <c r="AE24" s="68"/>
      <c r="AF24" s="68"/>
      <c r="AG24" s="68"/>
      <c r="AH24" s="68"/>
      <c r="AI24" s="69"/>
      <c r="AJ24" s="70"/>
      <c r="AK24" s="132"/>
      <c r="AL24" s="15" t="e">
        <f t="shared" si="0"/>
        <v>#DIV/0!</v>
      </c>
      <c r="AM24" s="16" t="e">
        <f t="shared" si="1"/>
        <v>#DIV/0!</v>
      </c>
      <c r="AN24" s="17" t="e">
        <f t="shared" si="2"/>
        <v>#DIV/0!</v>
      </c>
      <c r="AO24" s="15" t="e">
        <f t="shared" si="3"/>
        <v>#DIV/0!</v>
      </c>
      <c r="AP24" s="16" t="e">
        <f t="shared" si="4"/>
        <v>#DIV/0!</v>
      </c>
      <c r="AQ24" s="16" t="e">
        <f t="shared" si="5"/>
        <v>#DIV/0!</v>
      </c>
      <c r="AR24" s="16" t="e">
        <f t="shared" si="6"/>
        <v>#DIV/0!</v>
      </c>
      <c r="AS24" s="17" t="e">
        <f t="shared" si="7"/>
        <v>#DIV/0!</v>
      </c>
      <c r="AT24" s="18" t="e">
        <f t="shared" si="8"/>
        <v>#DIV/0!</v>
      </c>
      <c r="AU24" s="19" t="e">
        <f t="shared" si="9"/>
        <v>#DIV/0!</v>
      </c>
      <c r="AV24" s="18" t="e">
        <f t="shared" si="10"/>
        <v>#DIV/0!</v>
      </c>
      <c r="AW24" s="20" t="e">
        <f t="shared" si="11"/>
        <v>#DIV/0!</v>
      </c>
      <c r="AX24" s="20" t="e">
        <f t="shared" si="12"/>
        <v>#DIV/0!</v>
      </c>
      <c r="AY24" s="19" t="e">
        <f t="shared" si="13"/>
        <v>#DIV/0!</v>
      </c>
      <c r="AZ24" s="2"/>
      <c r="BA24" s="2"/>
    </row>
    <row r="25" spans="1:53" s="38" customFormat="1" ht="19.2" customHeight="1" x14ac:dyDescent="0.45">
      <c r="A25" s="90">
        <v>23</v>
      </c>
      <c r="B25" s="96">
        <f>名簿!B25</f>
        <v>0</v>
      </c>
      <c r="C25" s="197"/>
      <c r="D25" s="55"/>
      <c r="E25" s="56"/>
      <c r="F25" s="56"/>
      <c r="G25" s="56"/>
      <c r="H25" s="56"/>
      <c r="I25" s="57"/>
      <c r="J25" s="58"/>
      <c r="K25" s="59"/>
      <c r="L25" s="59"/>
      <c r="M25" s="59"/>
      <c r="N25" s="59"/>
      <c r="O25" s="59"/>
      <c r="P25" s="59"/>
      <c r="Q25" s="59"/>
      <c r="R25" s="59"/>
      <c r="S25" s="60"/>
      <c r="T25" s="61"/>
      <c r="U25" s="62"/>
      <c r="V25" s="62"/>
      <c r="W25" s="63"/>
      <c r="X25" s="64"/>
      <c r="Y25" s="64"/>
      <c r="Z25" s="64"/>
      <c r="AA25" s="65"/>
      <c r="AB25" s="66"/>
      <c r="AC25" s="66"/>
      <c r="AD25" s="67"/>
      <c r="AE25" s="68"/>
      <c r="AF25" s="68"/>
      <c r="AG25" s="68"/>
      <c r="AH25" s="68"/>
      <c r="AI25" s="69"/>
      <c r="AJ25" s="70"/>
      <c r="AK25" s="132"/>
      <c r="AL25" s="15" t="e">
        <f t="shared" si="0"/>
        <v>#DIV/0!</v>
      </c>
      <c r="AM25" s="16" t="e">
        <f t="shared" si="1"/>
        <v>#DIV/0!</v>
      </c>
      <c r="AN25" s="17" t="e">
        <f t="shared" si="2"/>
        <v>#DIV/0!</v>
      </c>
      <c r="AO25" s="15" t="e">
        <f t="shared" si="3"/>
        <v>#DIV/0!</v>
      </c>
      <c r="AP25" s="16" t="e">
        <f t="shared" si="4"/>
        <v>#DIV/0!</v>
      </c>
      <c r="AQ25" s="16" t="e">
        <f t="shared" si="5"/>
        <v>#DIV/0!</v>
      </c>
      <c r="AR25" s="16" t="e">
        <f t="shared" si="6"/>
        <v>#DIV/0!</v>
      </c>
      <c r="AS25" s="17" t="e">
        <f t="shared" si="7"/>
        <v>#DIV/0!</v>
      </c>
      <c r="AT25" s="18" t="e">
        <f t="shared" si="8"/>
        <v>#DIV/0!</v>
      </c>
      <c r="AU25" s="19" t="e">
        <f t="shared" si="9"/>
        <v>#DIV/0!</v>
      </c>
      <c r="AV25" s="18" t="e">
        <f t="shared" si="10"/>
        <v>#DIV/0!</v>
      </c>
      <c r="AW25" s="20" t="e">
        <f t="shared" si="11"/>
        <v>#DIV/0!</v>
      </c>
      <c r="AX25" s="20" t="e">
        <f t="shared" si="12"/>
        <v>#DIV/0!</v>
      </c>
      <c r="AY25" s="19" t="e">
        <f t="shared" si="13"/>
        <v>#DIV/0!</v>
      </c>
      <c r="AZ25" s="2"/>
      <c r="BA25" s="2"/>
    </row>
    <row r="26" spans="1:53" s="38" customFormat="1" ht="19.2" customHeight="1" x14ac:dyDescent="0.45">
      <c r="A26" s="90">
        <v>24</v>
      </c>
      <c r="B26" s="96">
        <f>名簿!B26</f>
        <v>0</v>
      </c>
      <c r="C26" s="197"/>
      <c r="D26" s="55"/>
      <c r="E26" s="56"/>
      <c r="F26" s="56"/>
      <c r="G26" s="56"/>
      <c r="H26" s="56"/>
      <c r="I26" s="57"/>
      <c r="J26" s="58"/>
      <c r="K26" s="59"/>
      <c r="L26" s="59"/>
      <c r="M26" s="59"/>
      <c r="N26" s="59"/>
      <c r="O26" s="59"/>
      <c r="P26" s="59"/>
      <c r="Q26" s="59"/>
      <c r="R26" s="59"/>
      <c r="S26" s="60"/>
      <c r="T26" s="61"/>
      <c r="U26" s="62"/>
      <c r="V26" s="62"/>
      <c r="W26" s="63"/>
      <c r="X26" s="64"/>
      <c r="Y26" s="64"/>
      <c r="Z26" s="64"/>
      <c r="AA26" s="65"/>
      <c r="AB26" s="66"/>
      <c r="AC26" s="66"/>
      <c r="AD26" s="67"/>
      <c r="AE26" s="68"/>
      <c r="AF26" s="68"/>
      <c r="AG26" s="68"/>
      <c r="AH26" s="68"/>
      <c r="AI26" s="69"/>
      <c r="AJ26" s="70"/>
      <c r="AK26" s="132"/>
      <c r="AL26" s="15" t="e">
        <f t="shared" si="0"/>
        <v>#DIV/0!</v>
      </c>
      <c r="AM26" s="16" t="e">
        <f t="shared" si="1"/>
        <v>#DIV/0!</v>
      </c>
      <c r="AN26" s="17" t="e">
        <f t="shared" si="2"/>
        <v>#DIV/0!</v>
      </c>
      <c r="AO26" s="15" t="e">
        <f t="shared" si="3"/>
        <v>#DIV/0!</v>
      </c>
      <c r="AP26" s="16" t="e">
        <f t="shared" si="4"/>
        <v>#DIV/0!</v>
      </c>
      <c r="AQ26" s="16" t="e">
        <f t="shared" si="5"/>
        <v>#DIV/0!</v>
      </c>
      <c r="AR26" s="16" t="e">
        <f t="shared" si="6"/>
        <v>#DIV/0!</v>
      </c>
      <c r="AS26" s="17" t="e">
        <f t="shared" si="7"/>
        <v>#DIV/0!</v>
      </c>
      <c r="AT26" s="18" t="e">
        <f t="shared" si="8"/>
        <v>#DIV/0!</v>
      </c>
      <c r="AU26" s="19" t="e">
        <f t="shared" si="9"/>
        <v>#DIV/0!</v>
      </c>
      <c r="AV26" s="18" t="e">
        <f t="shared" si="10"/>
        <v>#DIV/0!</v>
      </c>
      <c r="AW26" s="20" t="e">
        <f t="shared" si="11"/>
        <v>#DIV/0!</v>
      </c>
      <c r="AX26" s="20" t="e">
        <f t="shared" si="12"/>
        <v>#DIV/0!</v>
      </c>
      <c r="AY26" s="19" t="e">
        <f t="shared" si="13"/>
        <v>#DIV/0!</v>
      </c>
      <c r="AZ26" s="2"/>
      <c r="BA26" s="2"/>
    </row>
    <row r="27" spans="1:53" s="38" customFormat="1" ht="19.2" customHeight="1" thickBot="1" x14ac:dyDescent="0.5">
      <c r="A27" s="91">
        <v>25</v>
      </c>
      <c r="B27" s="97">
        <f>名簿!B27</f>
        <v>0</v>
      </c>
      <c r="C27" s="198"/>
      <c r="D27" s="71"/>
      <c r="E27" s="72"/>
      <c r="F27" s="72"/>
      <c r="G27" s="72"/>
      <c r="H27" s="72"/>
      <c r="I27" s="73"/>
      <c r="J27" s="74"/>
      <c r="K27" s="75"/>
      <c r="L27" s="75"/>
      <c r="M27" s="75"/>
      <c r="N27" s="75"/>
      <c r="O27" s="75"/>
      <c r="P27" s="75"/>
      <c r="Q27" s="75"/>
      <c r="R27" s="75"/>
      <c r="S27" s="76"/>
      <c r="T27" s="77"/>
      <c r="U27" s="78"/>
      <c r="V27" s="78"/>
      <c r="W27" s="79"/>
      <c r="X27" s="80"/>
      <c r="Y27" s="80"/>
      <c r="Z27" s="80"/>
      <c r="AA27" s="81"/>
      <c r="AB27" s="82"/>
      <c r="AC27" s="82"/>
      <c r="AD27" s="83"/>
      <c r="AE27" s="84"/>
      <c r="AF27" s="84"/>
      <c r="AG27" s="84"/>
      <c r="AH27" s="84"/>
      <c r="AI27" s="85"/>
      <c r="AJ27" s="86"/>
      <c r="AK27" s="132"/>
      <c r="AL27" s="15" t="e">
        <f t="shared" si="0"/>
        <v>#DIV/0!</v>
      </c>
      <c r="AM27" s="16" t="e">
        <f t="shared" si="1"/>
        <v>#DIV/0!</v>
      </c>
      <c r="AN27" s="17" t="e">
        <f t="shared" si="2"/>
        <v>#DIV/0!</v>
      </c>
      <c r="AO27" s="15" t="e">
        <f t="shared" si="3"/>
        <v>#DIV/0!</v>
      </c>
      <c r="AP27" s="16" t="e">
        <f t="shared" si="4"/>
        <v>#DIV/0!</v>
      </c>
      <c r="AQ27" s="16" t="e">
        <f t="shared" si="5"/>
        <v>#DIV/0!</v>
      </c>
      <c r="AR27" s="16" t="e">
        <f t="shared" si="6"/>
        <v>#DIV/0!</v>
      </c>
      <c r="AS27" s="17" t="e">
        <f t="shared" si="7"/>
        <v>#DIV/0!</v>
      </c>
      <c r="AT27" s="18" t="e">
        <f t="shared" si="8"/>
        <v>#DIV/0!</v>
      </c>
      <c r="AU27" s="19" t="e">
        <f t="shared" si="9"/>
        <v>#DIV/0!</v>
      </c>
      <c r="AV27" s="18" t="e">
        <f t="shared" si="10"/>
        <v>#DIV/0!</v>
      </c>
      <c r="AW27" s="20" t="e">
        <f t="shared" si="11"/>
        <v>#DIV/0!</v>
      </c>
      <c r="AX27" s="20" t="e">
        <f t="shared" si="12"/>
        <v>#DIV/0!</v>
      </c>
      <c r="AY27" s="19" t="e">
        <f t="shared" si="13"/>
        <v>#DIV/0!</v>
      </c>
      <c r="AZ27" s="2"/>
      <c r="BA27" s="2"/>
    </row>
    <row r="28" spans="1:53" s="38" customFormat="1" ht="19.2" customHeight="1" x14ac:dyDescent="0.45">
      <c r="A28" s="90">
        <v>26</v>
      </c>
      <c r="B28" s="96">
        <f>名簿!B28</f>
        <v>0</v>
      </c>
      <c r="C28" s="197"/>
      <c r="D28" s="55"/>
      <c r="E28" s="56"/>
      <c r="F28" s="56"/>
      <c r="G28" s="56"/>
      <c r="H28" s="56"/>
      <c r="I28" s="57"/>
      <c r="J28" s="58"/>
      <c r="K28" s="59"/>
      <c r="L28" s="59"/>
      <c r="M28" s="59"/>
      <c r="N28" s="59"/>
      <c r="O28" s="59"/>
      <c r="P28" s="59"/>
      <c r="Q28" s="59"/>
      <c r="R28" s="59"/>
      <c r="S28" s="60"/>
      <c r="T28" s="61"/>
      <c r="U28" s="62"/>
      <c r="V28" s="62"/>
      <c r="W28" s="63"/>
      <c r="X28" s="64"/>
      <c r="Y28" s="64"/>
      <c r="Z28" s="64"/>
      <c r="AA28" s="65"/>
      <c r="AB28" s="66"/>
      <c r="AC28" s="66"/>
      <c r="AD28" s="67"/>
      <c r="AE28" s="68"/>
      <c r="AF28" s="68"/>
      <c r="AG28" s="68"/>
      <c r="AH28" s="68"/>
      <c r="AI28" s="69"/>
      <c r="AJ28" s="70"/>
      <c r="AK28" s="132"/>
      <c r="AL28" s="15" t="e">
        <f t="shared" si="0"/>
        <v>#DIV/0!</v>
      </c>
      <c r="AM28" s="16" t="e">
        <f t="shared" si="1"/>
        <v>#DIV/0!</v>
      </c>
      <c r="AN28" s="17" t="e">
        <f t="shared" si="2"/>
        <v>#DIV/0!</v>
      </c>
      <c r="AO28" s="15" t="e">
        <f t="shared" si="3"/>
        <v>#DIV/0!</v>
      </c>
      <c r="AP28" s="16" t="e">
        <f t="shared" si="4"/>
        <v>#DIV/0!</v>
      </c>
      <c r="AQ28" s="16" t="e">
        <f t="shared" si="5"/>
        <v>#DIV/0!</v>
      </c>
      <c r="AR28" s="16" t="e">
        <f t="shared" si="6"/>
        <v>#DIV/0!</v>
      </c>
      <c r="AS28" s="17" t="e">
        <f t="shared" si="7"/>
        <v>#DIV/0!</v>
      </c>
      <c r="AT28" s="18" t="e">
        <f t="shared" si="8"/>
        <v>#DIV/0!</v>
      </c>
      <c r="AU28" s="19" t="e">
        <f t="shared" si="9"/>
        <v>#DIV/0!</v>
      </c>
      <c r="AV28" s="18" t="e">
        <f t="shared" si="10"/>
        <v>#DIV/0!</v>
      </c>
      <c r="AW28" s="20" t="e">
        <f t="shared" si="11"/>
        <v>#DIV/0!</v>
      </c>
      <c r="AX28" s="20" t="e">
        <f t="shared" si="12"/>
        <v>#DIV/0!</v>
      </c>
      <c r="AY28" s="19" t="e">
        <f t="shared" si="13"/>
        <v>#DIV/0!</v>
      </c>
      <c r="AZ28" s="2"/>
      <c r="BA28" s="2"/>
    </row>
    <row r="29" spans="1:53" s="38" customFormat="1" ht="19.2" customHeight="1" x14ac:dyDescent="0.45">
      <c r="A29" s="90">
        <v>27</v>
      </c>
      <c r="B29" s="96">
        <f>名簿!B29</f>
        <v>0</v>
      </c>
      <c r="C29" s="197"/>
      <c r="D29" s="55"/>
      <c r="E29" s="56"/>
      <c r="F29" s="56"/>
      <c r="G29" s="56"/>
      <c r="H29" s="56"/>
      <c r="I29" s="57"/>
      <c r="J29" s="58"/>
      <c r="K29" s="59"/>
      <c r="L29" s="59"/>
      <c r="M29" s="59"/>
      <c r="N29" s="59"/>
      <c r="O29" s="59"/>
      <c r="P29" s="59"/>
      <c r="Q29" s="59"/>
      <c r="R29" s="59"/>
      <c r="S29" s="60"/>
      <c r="T29" s="61"/>
      <c r="U29" s="62"/>
      <c r="V29" s="62"/>
      <c r="W29" s="63"/>
      <c r="X29" s="64"/>
      <c r="Y29" s="64"/>
      <c r="Z29" s="64"/>
      <c r="AA29" s="65"/>
      <c r="AB29" s="66"/>
      <c r="AC29" s="66"/>
      <c r="AD29" s="67"/>
      <c r="AE29" s="68"/>
      <c r="AF29" s="68"/>
      <c r="AG29" s="68"/>
      <c r="AH29" s="68"/>
      <c r="AI29" s="69"/>
      <c r="AJ29" s="70"/>
      <c r="AK29" s="132"/>
      <c r="AL29" s="15" t="e">
        <f t="shared" si="0"/>
        <v>#DIV/0!</v>
      </c>
      <c r="AM29" s="16" t="e">
        <f t="shared" si="1"/>
        <v>#DIV/0!</v>
      </c>
      <c r="AN29" s="17" t="e">
        <f t="shared" si="2"/>
        <v>#DIV/0!</v>
      </c>
      <c r="AO29" s="15" t="e">
        <f t="shared" si="3"/>
        <v>#DIV/0!</v>
      </c>
      <c r="AP29" s="16" t="e">
        <f t="shared" si="4"/>
        <v>#DIV/0!</v>
      </c>
      <c r="AQ29" s="16" t="e">
        <f t="shared" si="5"/>
        <v>#DIV/0!</v>
      </c>
      <c r="AR29" s="16" t="e">
        <f t="shared" si="6"/>
        <v>#DIV/0!</v>
      </c>
      <c r="AS29" s="17" t="e">
        <f t="shared" si="7"/>
        <v>#DIV/0!</v>
      </c>
      <c r="AT29" s="18" t="e">
        <f t="shared" si="8"/>
        <v>#DIV/0!</v>
      </c>
      <c r="AU29" s="19" t="e">
        <f t="shared" si="9"/>
        <v>#DIV/0!</v>
      </c>
      <c r="AV29" s="18" t="e">
        <f t="shared" si="10"/>
        <v>#DIV/0!</v>
      </c>
      <c r="AW29" s="20" t="e">
        <f t="shared" si="11"/>
        <v>#DIV/0!</v>
      </c>
      <c r="AX29" s="20" t="e">
        <f t="shared" si="12"/>
        <v>#DIV/0!</v>
      </c>
      <c r="AY29" s="19" t="e">
        <f t="shared" si="13"/>
        <v>#DIV/0!</v>
      </c>
      <c r="AZ29" s="2"/>
      <c r="BA29" s="2"/>
    </row>
    <row r="30" spans="1:53" s="38" customFormat="1" ht="19.2" customHeight="1" x14ac:dyDescent="0.45">
      <c r="A30" s="90">
        <v>28</v>
      </c>
      <c r="B30" s="96">
        <f>名簿!B30</f>
        <v>0</v>
      </c>
      <c r="C30" s="197"/>
      <c r="D30" s="55"/>
      <c r="E30" s="56"/>
      <c r="F30" s="56"/>
      <c r="G30" s="56"/>
      <c r="H30" s="56"/>
      <c r="I30" s="57"/>
      <c r="J30" s="58"/>
      <c r="K30" s="59"/>
      <c r="L30" s="59"/>
      <c r="M30" s="59"/>
      <c r="N30" s="59"/>
      <c r="O30" s="59"/>
      <c r="P30" s="59"/>
      <c r="Q30" s="59"/>
      <c r="R30" s="59"/>
      <c r="S30" s="60"/>
      <c r="T30" s="61"/>
      <c r="U30" s="62"/>
      <c r="V30" s="62"/>
      <c r="W30" s="63"/>
      <c r="X30" s="64"/>
      <c r="Y30" s="64"/>
      <c r="Z30" s="64"/>
      <c r="AA30" s="65"/>
      <c r="AB30" s="66"/>
      <c r="AC30" s="66"/>
      <c r="AD30" s="67"/>
      <c r="AE30" s="68"/>
      <c r="AF30" s="68"/>
      <c r="AG30" s="68"/>
      <c r="AH30" s="68"/>
      <c r="AI30" s="69"/>
      <c r="AJ30" s="70"/>
      <c r="AK30" s="132"/>
      <c r="AL30" s="15" t="e">
        <f t="shared" si="0"/>
        <v>#DIV/0!</v>
      </c>
      <c r="AM30" s="16" t="e">
        <f t="shared" si="1"/>
        <v>#DIV/0!</v>
      </c>
      <c r="AN30" s="17" t="e">
        <f t="shared" si="2"/>
        <v>#DIV/0!</v>
      </c>
      <c r="AO30" s="15" t="e">
        <f t="shared" si="3"/>
        <v>#DIV/0!</v>
      </c>
      <c r="AP30" s="16" t="e">
        <f t="shared" si="4"/>
        <v>#DIV/0!</v>
      </c>
      <c r="AQ30" s="16" t="e">
        <f t="shared" si="5"/>
        <v>#DIV/0!</v>
      </c>
      <c r="AR30" s="16" t="e">
        <f t="shared" si="6"/>
        <v>#DIV/0!</v>
      </c>
      <c r="AS30" s="17" t="e">
        <f t="shared" si="7"/>
        <v>#DIV/0!</v>
      </c>
      <c r="AT30" s="18" t="e">
        <f t="shared" si="8"/>
        <v>#DIV/0!</v>
      </c>
      <c r="AU30" s="19" t="e">
        <f t="shared" si="9"/>
        <v>#DIV/0!</v>
      </c>
      <c r="AV30" s="18" t="e">
        <f t="shared" si="10"/>
        <v>#DIV/0!</v>
      </c>
      <c r="AW30" s="20" t="e">
        <f t="shared" si="11"/>
        <v>#DIV/0!</v>
      </c>
      <c r="AX30" s="20" t="e">
        <f t="shared" si="12"/>
        <v>#DIV/0!</v>
      </c>
      <c r="AY30" s="19" t="e">
        <f t="shared" si="13"/>
        <v>#DIV/0!</v>
      </c>
      <c r="AZ30" s="2"/>
      <c r="BA30" s="2"/>
    </row>
    <row r="31" spans="1:53" s="38" customFormat="1" ht="19.2" customHeight="1" x14ac:dyDescent="0.45">
      <c r="A31" s="90">
        <v>29</v>
      </c>
      <c r="B31" s="96">
        <f>名簿!B31</f>
        <v>0</v>
      </c>
      <c r="C31" s="197"/>
      <c r="D31" s="55"/>
      <c r="E31" s="56"/>
      <c r="F31" s="56"/>
      <c r="G31" s="56"/>
      <c r="H31" s="56"/>
      <c r="I31" s="57"/>
      <c r="J31" s="58"/>
      <c r="K31" s="59"/>
      <c r="L31" s="59"/>
      <c r="M31" s="59"/>
      <c r="N31" s="59"/>
      <c r="O31" s="59"/>
      <c r="P31" s="59"/>
      <c r="Q31" s="59"/>
      <c r="R31" s="59"/>
      <c r="S31" s="60"/>
      <c r="T31" s="61"/>
      <c r="U31" s="62"/>
      <c r="V31" s="62"/>
      <c r="W31" s="63"/>
      <c r="X31" s="64"/>
      <c r="Y31" s="64"/>
      <c r="Z31" s="64"/>
      <c r="AA31" s="65"/>
      <c r="AB31" s="66"/>
      <c r="AC31" s="66"/>
      <c r="AD31" s="67"/>
      <c r="AE31" s="68"/>
      <c r="AF31" s="68"/>
      <c r="AG31" s="68"/>
      <c r="AH31" s="68"/>
      <c r="AI31" s="69"/>
      <c r="AJ31" s="70"/>
      <c r="AK31" s="132"/>
      <c r="AL31" s="15" t="e">
        <f t="shared" si="0"/>
        <v>#DIV/0!</v>
      </c>
      <c r="AM31" s="16" t="e">
        <f t="shared" si="1"/>
        <v>#DIV/0!</v>
      </c>
      <c r="AN31" s="17" t="e">
        <f t="shared" si="2"/>
        <v>#DIV/0!</v>
      </c>
      <c r="AO31" s="15" t="e">
        <f t="shared" si="3"/>
        <v>#DIV/0!</v>
      </c>
      <c r="AP31" s="16" t="e">
        <f t="shared" si="4"/>
        <v>#DIV/0!</v>
      </c>
      <c r="AQ31" s="16" t="e">
        <f t="shared" si="5"/>
        <v>#DIV/0!</v>
      </c>
      <c r="AR31" s="16" t="e">
        <f t="shared" si="6"/>
        <v>#DIV/0!</v>
      </c>
      <c r="AS31" s="17" t="e">
        <f t="shared" si="7"/>
        <v>#DIV/0!</v>
      </c>
      <c r="AT31" s="18" t="e">
        <f t="shared" si="8"/>
        <v>#DIV/0!</v>
      </c>
      <c r="AU31" s="19" t="e">
        <f t="shared" si="9"/>
        <v>#DIV/0!</v>
      </c>
      <c r="AV31" s="18" t="e">
        <f t="shared" si="10"/>
        <v>#DIV/0!</v>
      </c>
      <c r="AW31" s="20" t="e">
        <f t="shared" si="11"/>
        <v>#DIV/0!</v>
      </c>
      <c r="AX31" s="20" t="e">
        <f t="shared" si="12"/>
        <v>#DIV/0!</v>
      </c>
      <c r="AY31" s="19" t="e">
        <f t="shared" si="13"/>
        <v>#DIV/0!</v>
      </c>
      <c r="AZ31" s="2"/>
      <c r="BA31" s="2"/>
    </row>
    <row r="32" spans="1:53" s="38" customFormat="1" ht="19.2" customHeight="1" thickBot="1" x14ac:dyDescent="0.5">
      <c r="A32" s="90">
        <v>30</v>
      </c>
      <c r="B32" s="96">
        <f>名簿!B32</f>
        <v>0</v>
      </c>
      <c r="C32" s="197"/>
      <c r="D32" s="55"/>
      <c r="E32" s="56"/>
      <c r="F32" s="56"/>
      <c r="G32" s="56"/>
      <c r="H32" s="56"/>
      <c r="I32" s="57"/>
      <c r="J32" s="58"/>
      <c r="K32" s="59"/>
      <c r="L32" s="59"/>
      <c r="M32" s="59"/>
      <c r="N32" s="59"/>
      <c r="O32" s="59"/>
      <c r="P32" s="59"/>
      <c r="Q32" s="59"/>
      <c r="R32" s="59"/>
      <c r="S32" s="60"/>
      <c r="T32" s="61"/>
      <c r="U32" s="62"/>
      <c r="V32" s="62"/>
      <c r="W32" s="63"/>
      <c r="X32" s="64"/>
      <c r="Y32" s="64"/>
      <c r="Z32" s="64"/>
      <c r="AA32" s="65"/>
      <c r="AB32" s="66"/>
      <c r="AC32" s="66"/>
      <c r="AD32" s="67"/>
      <c r="AE32" s="68"/>
      <c r="AF32" s="68"/>
      <c r="AG32" s="68"/>
      <c r="AH32" s="68"/>
      <c r="AI32" s="69"/>
      <c r="AJ32" s="70"/>
      <c r="AK32" s="132"/>
      <c r="AL32" s="15" t="e">
        <f t="shared" si="0"/>
        <v>#DIV/0!</v>
      </c>
      <c r="AM32" s="16" t="e">
        <f t="shared" si="1"/>
        <v>#DIV/0!</v>
      </c>
      <c r="AN32" s="17" t="e">
        <f t="shared" si="2"/>
        <v>#DIV/0!</v>
      </c>
      <c r="AO32" s="15" t="e">
        <f t="shared" si="3"/>
        <v>#DIV/0!</v>
      </c>
      <c r="AP32" s="16" t="e">
        <f t="shared" si="4"/>
        <v>#DIV/0!</v>
      </c>
      <c r="AQ32" s="16" t="e">
        <f t="shared" si="5"/>
        <v>#DIV/0!</v>
      </c>
      <c r="AR32" s="16" t="e">
        <f t="shared" si="6"/>
        <v>#DIV/0!</v>
      </c>
      <c r="AS32" s="17" t="e">
        <f t="shared" si="7"/>
        <v>#DIV/0!</v>
      </c>
      <c r="AT32" s="18" t="e">
        <f t="shared" si="8"/>
        <v>#DIV/0!</v>
      </c>
      <c r="AU32" s="19" t="e">
        <f t="shared" si="9"/>
        <v>#DIV/0!</v>
      </c>
      <c r="AV32" s="18" t="e">
        <f t="shared" si="10"/>
        <v>#DIV/0!</v>
      </c>
      <c r="AW32" s="20" t="e">
        <f t="shared" si="11"/>
        <v>#DIV/0!</v>
      </c>
      <c r="AX32" s="20" t="e">
        <f t="shared" si="12"/>
        <v>#DIV/0!</v>
      </c>
      <c r="AY32" s="19" t="e">
        <f t="shared" si="13"/>
        <v>#DIV/0!</v>
      </c>
      <c r="AZ32" s="2"/>
      <c r="BA32" s="2"/>
    </row>
    <row r="33" spans="1:53" s="38" customFormat="1" ht="19.2" customHeight="1" x14ac:dyDescent="0.45">
      <c r="A33" s="89">
        <v>31</v>
      </c>
      <c r="B33" s="95">
        <f>名簿!B33</f>
        <v>0</v>
      </c>
      <c r="C33" s="196"/>
      <c r="D33" s="39"/>
      <c r="E33" s="40"/>
      <c r="F33" s="40"/>
      <c r="G33" s="40"/>
      <c r="H33" s="40"/>
      <c r="I33" s="41"/>
      <c r="J33" s="42"/>
      <c r="K33" s="43"/>
      <c r="L33" s="43"/>
      <c r="M33" s="43"/>
      <c r="N33" s="43"/>
      <c r="O33" s="43"/>
      <c r="P33" s="43"/>
      <c r="Q33" s="43"/>
      <c r="R33" s="43"/>
      <c r="S33" s="44"/>
      <c r="T33" s="45"/>
      <c r="U33" s="46"/>
      <c r="V33" s="46"/>
      <c r="W33" s="47"/>
      <c r="X33" s="48"/>
      <c r="Y33" s="48"/>
      <c r="Z33" s="48"/>
      <c r="AA33" s="49"/>
      <c r="AB33" s="50"/>
      <c r="AC33" s="50"/>
      <c r="AD33" s="51"/>
      <c r="AE33" s="52"/>
      <c r="AF33" s="52"/>
      <c r="AG33" s="52"/>
      <c r="AH33" s="52"/>
      <c r="AI33" s="53"/>
      <c r="AJ33" s="54"/>
      <c r="AK33" s="132"/>
      <c r="AL33" s="15" t="e">
        <f t="shared" si="0"/>
        <v>#DIV/0!</v>
      </c>
      <c r="AM33" s="16" t="e">
        <f t="shared" si="1"/>
        <v>#DIV/0!</v>
      </c>
      <c r="AN33" s="17" t="e">
        <f t="shared" si="2"/>
        <v>#DIV/0!</v>
      </c>
      <c r="AO33" s="15" t="e">
        <f t="shared" si="3"/>
        <v>#DIV/0!</v>
      </c>
      <c r="AP33" s="16" t="e">
        <f t="shared" si="4"/>
        <v>#DIV/0!</v>
      </c>
      <c r="AQ33" s="16" t="e">
        <f t="shared" si="5"/>
        <v>#DIV/0!</v>
      </c>
      <c r="AR33" s="16" t="e">
        <f t="shared" si="6"/>
        <v>#DIV/0!</v>
      </c>
      <c r="AS33" s="17" t="e">
        <f t="shared" si="7"/>
        <v>#DIV/0!</v>
      </c>
      <c r="AT33" s="18" t="e">
        <f t="shared" si="8"/>
        <v>#DIV/0!</v>
      </c>
      <c r="AU33" s="19" t="e">
        <f t="shared" si="9"/>
        <v>#DIV/0!</v>
      </c>
      <c r="AV33" s="18" t="e">
        <f t="shared" si="10"/>
        <v>#DIV/0!</v>
      </c>
      <c r="AW33" s="20" t="e">
        <f t="shared" si="11"/>
        <v>#DIV/0!</v>
      </c>
      <c r="AX33" s="20" t="e">
        <f t="shared" si="12"/>
        <v>#DIV/0!</v>
      </c>
      <c r="AY33" s="19" t="e">
        <f t="shared" si="13"/>
        <v>#DIV/0!</v>
      </c>
      <c r="AZ33" s="2"/>
      <c r="BA33" s="2"/>
    </row>
    <row r="34" spans="1:53" s="38" customFormat="1" ht="19.2" customHeight="1" x14ac:dyDescent="0.45">
      <c r="A34" s="90">
        <v>32</v>
      </c>
      <c r="B34" s="96">
        <f>名簿!B34</f>
        <v>0</v>
      </c>
      <c r="C34" s="197"/>
      <c r="D34" s="55"/>
      <c r="E34" s="56"/>
      <c r="F34" s="56"/>
      <c r="G34" s="56"/>
      <c r="H34" s="56"/>
      <c r="I34" s="57"/>
      <c r="J34" s="58"/>
      <c r="K34" s="59"/>
      <c r="L34" s="59"/>
      <c r="M34" s="59"/>
      <c r="N34" s="59"/>
      <c r="O34" s="59"/>
      <c r="P34" s="59"/>
      <c r="Q34" s="59"/>
      <c r="R34" s="59"/>
      <c r="S34" s="60"/>
      <c r="T34" s="61"/>
      <c r="U34" s="62"/>
      <c r="V34" s="62"/>
      <c r="W34" s="63"/>
      <c r="X34" s="64"/>
      <c r="Y34" s="64"/>
      <c r="Z34" s="64"/>
      <c r="AA34" s="65"/>
      <c r="AB34" s="66"/>
      <c r="AC34" s="66"/>
      <c r="AD34" s="67"/>
      <c r="AE34" s="68"/>
      <c r="AF34" s="68"/>
      <c r="AG34" s="68"/>
      <c r="AH34" s="68"/>
      <c r="AI34" s="69"/>
      <c r="AJ34" s="70"/>
      <c r="AK34" s="132"/>
      <c r="AL34" s="15" t="e">
        <f t="shared" si="0"/>
        <v>#DIV/0!</v>
      </c>
      <c r="AM34" s="16" t="e">
        <f t="shared" si="1"/>
        <v>#DIV/0!</v>
      </c>
      <c r="AN34" s="17" t="e">
        <f t="shared" si="2"/>
        <v>#DIV/0!</v>
      </c>
      <c r="AO34" s="15" t="e">
        <f t="shared" si="3"/>
        <v>#DIV/0!</v>
      </c>
      <c r="AP34" s="16" t="e">
        <f t="shared" si="4"/>
        <v>#DIV/0!</v>
      </c>
      <c r="AQ34" s="16" t="e">
        <f t="shared" si="5"/>
        <v>#DIV/0!</v>
      </c>
      <c r="AR34" s="16" t="e">
        <f t="shared" si="6"/>
        <v>#DIV/0!</v>
      </c>
      <c r="AS34" s="17" t="e">
        <f t="shared" si="7"/>
        <v>#DIV/0!</v>
      </c>
      <c r="AT34" s="18" t="e">
        <f t="shared" si="8"/>
        <v>#DIV/0!</v>
      </c>
      <c r="AU34" s="19" t="e">
        <f t="shared" si="9"/>
        <v>#DIV/0!</v>
      </c>
      <c r="AV34" s="18" t="e">
        <f t="shared" si="10"/>
        <v>#DIV/0!</v>
      </c>
      <c r="AW34" s="20" t="e">
        <f t="shared" si="11"/>
        <v>#DIV/0!</v>
      </c>
      <c r="AX34" s="20" t="e">
        <f t="shared" si="12"/>
        <v>#DIV/0!</v>
      </c>
      <c r="AY34" s="19" t="e">
        <f t="shared" si="13"/>
        <v>#DIV/0!</v>
      </c>
      <c r="AZ34" s="2"/>
      <c r="BA34" s="2"/>
    </row>
    <row r="35" spans="1:53" s="38" customFormat="1" ht="19.2" customHeight="1" x14ac:dyDescent="0.45">
      <c r="A35" s="90">
        <v>33</v>
      </c>
      <c r="B35" s="96">
        <f>名簿!B35</f>
        <v>0</v>
      </c>
      <c r="C35" s="197"/>
      <c r="D35" s="55"/>
      <c r="E35" s="56"/>
      <c r="F35" s="56"/>
      <c r="G35" s="56"/>
      <c r="H35" s="56"/>
      <c r="I35" s="57"/>
      <c r="J35" s="58"/>
      <c r="K35" s="59"/>
      <c r="L35" s="59"/>
      <c r="M35" s="59"/>
      <c r="N35" s="59"/>
      <c r="O35" s="59"/>
      <c r="P35" s="59"/>
      <c r="Q35" s="59"/>
      <c r="R35" s="59"/>
      <c r="S35" s="60"/>
      <c r="T35" s="61"/>
      <c r="U35" s="62"/>
      <c r="V35" s="62"/>
      <c r="W35" s="63"/>
      <c r="X35" s="64"/>
      <c r="Y35" s="64"/>
      <c r="Z35" s="64"/>
      <c r="AA35" s="65"/>
      <c r="AB35" s="66"/>
      <c r="AC35" s="66"/>
      <c r="AD35" s="67"/>
      <c r="AE35" s="68"/>
      <c r="AF35" s="68"/>
      <c r="AG35" s="68"/>
      <c r="AH35" s="68"/>
      <c r="AI35" s="69"/>
      <c r="AJ35" s="70"/>
      <c r="AK35" s="132"/>
      <c r="AL35" s="15" t="e">
        <f t="shared" si="0"/>
        <v>#DIV/0!</v>
      </c>
      <c r="AM35" s="16" t="e">
        <f t="shared" si="1"/>
        <v>#DIV/0!</v>
      </c>
      <c r="AN35" s="17" t="e">
        <f t="shared" si="2"/>
        <v>#DIV/0!</v>
      </c>
      <c r="AO35" s="15" t="e">
        <f t="shared" si="3"/>
        <v>#DIV/0!</v>
      </c>
      <c r="AP35" s="16" t="e">
        <f t="shared" si="4"/>
        <v>#DIV/0!</v>
      </c>
      <c r="AQ35" s="16" t="e">
        <f t="shared" si="5"/>
        <v>#DIV/0!</v>
      </c>
      <c r="AR35" s="16" t="e">
        <f t="shared" si="6"/>
        <v>#DIV/0!</v>
      </c>
      <c r="AS35" s="17" t="e">
        <f t="shared" si="7"/>
        <v>#DIV/0!</v>
      </c>
      <c r="AT35" s="18" t="e">
        <f t="shared" si="8"/>
        <v>#DIV/0!</v>
      </c>
      <c r="AU35" s="19" t="e">
        <f t="shared" si="9"/>
        <v>#DIV/0!</v>
      </c>
      <c r="AV35" s="18" t="e">
        <f t="shared" si="10"/>
        <v>#DIV/0!</v>
      </c>
      <c r="AW35" s="20" t="e">
        <f t="shared" si="11"/>
        <v>#DIV/0!</v>
      </c>
      <c r="AX35" s="20" t="e">
        <f t="shared" si="12"/>
        <v>#DIV/0!</v>
      </c>
      <c r="AY35" s="19" t="e">
        <f t="shared" si="13"/>
        <v>#DIV/0!</v>
      </c>
      <c r="AZ35" s="2"/>
      <c r="BA35" s="2"/>
    </row>
    <row r="36" spans="1:53" s="38" customFormat="1" ht="19.2" customHeight="1" x14ac:dyDescent="0.45">
      <c r="A36" s="90">
        <v>34</v>
      </c>
      <c r="B36" s="96">
        <f>名簿!B36</f>
        <v>0</v>
      </c>
      <c r="C36" s="197"/>
      <c r="D36" s="55"/>
      <c r="E36" s="56"/>
      <c r="F36" s="56"/>
      <c r="G36" s="56"/>
      <c r="H36" s="56"/>
      <c r="I36" s="57"/>
      <c r="J36" s="58"/>
      <c r="K36" s="59"/>
      <c r="L36" s="59"/>
      <c r="M36" s="59"/>
      <c r="N36" s="59"/>
      <c r="O36" s="59"/>
      <c r="P36" s="59"/>
      <c r="Q36" s="59"/>
      <c r="R36" s="59"/>
      <c r="S36" s="60"/>
      <c r="T36" s="61"/>
      <c r="U36" s="62"/>
      <c r="V36" s="62"/>
      <c r="W36" s="63"/>
      <c r="X36" s="64"/>
      <c r="Y36" s="64"/>
      <c r="Z36" s="64"/>
      <c r="AA36" s="65"/>
      <c r="AB36" s="66"/>
      <c r="AC36" s="66"/>
      <c r="AD36" s="67"/>
      <c r="AE36" s="68"/>
      <c r="AF36" s="68"/>
      <c r="AG36" s="68"/>
      <c r="AH36" s="68"/>
      <c r="AI36" s="69"/>
      <c r="AJ36" s="70"/>
      <c r="AK36" s="132"/>
      <c r="AL36" s="15" t="e">
        <f t="shared" si="0"/>
        <v>#DIV/0!</v>
      </c>
      <c r="AM36" s="16" t="e">
        <f t="shared" si="1"/>
        <v>#DIV/0!</v>
      </c>
      <c r="AN36" s="17" t="e">
        <f t="shared" si="2"/>
        <v>#DIV/0!</v>
      </c>
      <c r="AO36" s="15" t="e">
        <f t="shared" si="3"/>
        <v>#DIV/0!</v>
      </c>
      <c r="AP36" s="16" t="e">
        <f t="shared" si="4"/>
        <v>#DIV/0!</v>
      </c>
      <c r="AQ36" s="16" t="e">
        <f t="shared" si="5"/>
        <v>#DIV/0!</v>
      </c>
      <c r="AR36" s="16" t="e">
        <f t="shared" si="6"/>
        <v>#DIV/0!</v>
      </c>
      <c r="AS36" s="17" t="e">
        <f t="shared" si="7"/>
        <v>#DIV/0!</v>
      </c>
      <c r="AT36" s="18" t="e">
        <f t="shared" si="8"/>
        <v>#DIV/0!</v>
      </c>
      <c r="AU36" s="19" t="e">
        <f t="shared" si="9"/>
        <v>#DIV/0!</v>
      </c>
      <c r="AV36" s="18" t="e">
        <f t="shared" si="10"/>
        <v>#DIV/0!</v>
      </c>
      <c r="AW36" s="20" t="e">
        <f t="shared" si="11"/>
        <v>#DIV/0!</v>
      </c>
      <c r="AX36" s="20" t="e">
        <f t="shared" si="12"/>
        <v>#DIV/0!</v>
      </c>
      <c r="AY36" s="19" t="e">
        <f t="shared" si="13"/>
        <v>#DIV/0!</v>
      </c>
      <c r="AZ36" s="2"/>
      <c r="BA36" s="2"/>
    </row>
    <row r="37" spans="1:53" s="38" customFormat="1" ht="19.2" customHeight="1" thickBot="1" x14ac:dyDescent="0.5">
      <c r="A37" s="91">
        <v>35</v>
      </c>
      <c r="B37" s="97">
        <f>名簿!B37</f>
        <v>0</v>
      </c>
      <c r="C37" s="198"/>
      <c r="D37" s="71"/>
      <c r="E37" s="72"/>
      <c r="F37" s="72"/>
      <c r="G37" s="72"/>
      <c r="H37" s="72"/>
      <c r="I37" s="73"/>
      <c r="J37" s="74"/>
      <c r="K37" s="75"/>
      <c r="L37" s="75"/>
      <c r="M37" s="75"/>
      <c r="N37" s="75"/>
      <c r="O37" s="75"/>
      <c r="P37" s="75"/>
      <c r="Q37" s="75"/>
      <c r="R37" s="75"/>
      <c r="S37" s="76"/>
      <c r="T37" s="77"/>
      <c r="U37" s="78"/>
      <c r="V37" s="78"/>
      <c r="W37" s="79"/>
      <c r="X37" s="80"/>
      <c r="Y37" s="80"/>
      <c r="Z37" s="80"/>
      <c r="AA37" s="81"/>
      <c r="AB37" s="82"/>
      <c r="AC37" s="82"/>
      <c r="AD37" s="83"/>
      <c r="AE37" s="84"/>
      <c r="AF37" s="84"/>
      <c r="AG37" s="84"/>
      <c r="AH37" s="84"/>
      <c r="AI37" s="85"/>
      <c r="AJ37" s="86"/>
      <c r="AK37" s="132"/>
      <c r="AL37" s="15" t="e">
        <f t="shared" si="0"/>
        <v>#DIV/0!</v>
      </c>
      <c r="AM37" s="16" t="e">
        <f t="shared" si="1"/>
        <v>#DIV/0!</v>
      </c>
      <c r="AN37" s="17" t="e">
        <f t="shared" si="2"/>
        <v>#DIV/0!</v>
      </c>
      <c r="AO37" s="15" t="e">
        <f t="shared" si="3"/>
        <v>#DIV/0!</v>
      </c>
      <c r="AP37" s="16" t="e">
        <f t="shared" si="4"/>
        <v>#DIV/0!</v>
      </c>
      <c r="AQ37" s="16" t="e">
        <f t="shared" si="5"/>
        <v>#DIV/0!</v>
      </c>
      <c r="AR37" s="16" t="e">
        <f t="shared" si="6"/>
        <v>#DIV/0!</v>
      </c>
      <c r="AS37" s="17" t="e">
        <f t="shared" si="7"/>
        <v>#DIV/0!</v>
      </c>
      <c r="AT37" s="18" t="e">
        <f t="shared" si="8"/>
        <v>#DIV/0!</v>
      </c>
      <c r="AU37" s="19" t="e">
        <f t="shared" si="9"/>
        <v>#DIV/0!</v>
      </c>
      <c r="AV37" s="18" t="e">
        <f t="shared" si="10"/>
        <v>#DIV/0!</v>
      </c>
      <c r="AW37" s="20" t="e">
        <f t="shared" si="11"/>
        <v>#DIV/0!</v>
      </c>
      <c r="AX37" s="20" t="e">
        <f t="shared" si="12"/>
        <v>#DIV/0!</v>
      </c>
      <c r="AY37" s="19" t="e">
        <f t="shared" si="13"/>
        <v>#DIV/0!</v>
      </c>
      <c r="AZ37" s="2"/>
      <c r="BA37" s="2"/>
    </row>
    <row r="38" spans="1:53" s="38" customFormat="1" ht="19.2" customHeight="1" x14ac:dyDescent="0.45">
      <c r="A38" s="89">
        <v>36</v>
      </c>
      <c r="B38" s="95">
        <f>名簿!B38</f>
        <v>0</v>
      </c>
      <c r="C38" s="196"/>
      <c r="D38" s="39"/>
      <c r="E38" s="40"/>
      <c r="F38" s="40"/>
      <c r="G38" s="40"/>
      <c r="H38" s="40"/>
      <c r="I38" s="41"/>
      <c r="J38" s="42"/>
      <c r="K38" s="43"/>
      <c r="L38" s="43"/>
      <c r="M38" s="43"/>
      <c r="N38" s="43"/>
      <c r="O38" s="43"/>
      <c r="P38" s="43"/>
      <c r="Q38" s="43"/>
      <c r="R38" s="43"/>
      <c r="S38" s="44"/>
      <c r="T38" s="45"/>
      <c r="U38" s="46"/>
      <c r="V38" s="46"/>
      <c r="W38" s="47"/>
      <c r="X38" s="48"/>
      <c r="Y38" s="48"/>
      <c r="Z38" s="48"/>
      <c r="AA38" s="49"/>
      <c r="AB38" s="50"/>
      <c r="AC38" s="50"/>
      <c r="AD38" s="51"/>
      <c r="AE38" s="52"/>
      <c r="AF38" s="52"/>
      <c r="AG38" s="52"/>
      <c r="AH38" s="52"/>
      <c r="AI38" s="53"/>
      <c r="AJ38" s="54"/>
      <c r="AK38" s="132"/>
      <c r="AL38" s="15" t="e">
        <f t="shared" si="0"/>
        <v>#DIV/0!</v>
      </c>
      <c r="AM38" s="16" t="e">
        <f t="shared" si="1"/>
        <v>#DIV/0!</v>
      </c>
      <c r="AN38" s="17" t="e">
        <f t="shared" si="2"/>
        <v>#DIV/0!</v>
      </c>
      <c r="AO38" s="15" t="e">
        <f t="shared" si="3"/>
        <v>#DIV/0!</v>
      </c>
      <c r="AP38" s="16" t="e">
        <f t="shared" si="4"/>
        <v>#DIV/0!</v>
      </c>
      <c r="AQ38" s="16" t="e">
        <f t="shared" si="5"/>
        <v>#DIV/0!</v>
      </c>
      <c r="AR38" s="16" t="e">
        <f t="shared" si="6"/>
        <v>#DIV/0!</v>
      </c>
      <c r="AS38" s="17" t="e">
        <f t="shared" si="7"/>
        <v>#DIV/0!</v>
      </c>
      <c r="AT38" s="18" t="e">
        <f t="shared" si="8"/>
        <v>#DIV/0!</v>
      </c>
      <c r="AU38" s="19" t="e">
        <f t="shared" si="9"/>
        <v>#DIV/0!</v>
      </c>
      <c r="AV38" s="18" t="e">
        <f t="shared" si="10"/>
        <v>#DIV/0!</v>
      </c>
      <c r="AW38" s="20" t="e">
        <f t="shared" si="11"/>
        <v>#DIV/0!</v>
      </c>
      <c r="AX38" s="20" t="e">
        <f t="shared" si="12"/>
        <v>#DIV/0!</v>
      </c>
      <c r="AY38" s="19" t="e">
        <f t="shared" si="13"/>
        <v>#DIV/0!</v>
      </c>
      <c r="AZ38" s="2"/>
      <c r="BA38" s="2"/>
    </row>
    <row r="39" spans="1:53" s="38" customFormat="1" ht="19.2" customHeight="1" x14ac:dyDescent="0.45">
      <c r="A39" s="90">
        <v>37</v>
      </c>
      <c r="B39" s="96">
        <f>名簿!B39</f>
        <v>0</v>
      </c>
      <c r="C39" s="197"/>
      <c r="D39" s="55"/>
      <c r="E39" s="56"/>
      <c r="F39" s="56"/>
      <c r="G39" s="56"/>
      <c r="H39" s="56"/>
      <c r="I39" s="57"/>
      <c r="J39" s="58"/>
      <c r="K39" s="59"/>
      <c r="L39" s="59"/>
      <c r="M39" s="59"/>
      <c r="N39" s="59"/>
      <c r="O39" s="59"/>
      <c r="P39" s="59"/>
      <c r="Q39" s="59"/>
      <c r="R39" s="59"/>
      <c r="S39" s="60"/>
      <c r="T39" s="61"/>
      <c r="U39" s="62"/>
      <c r="V39" s="62"/>
      <c r="W39" s="63"/>
      <c r="X39" s="64"/>
      <c r="Y39" s="64"/>
      <c r="Z39" s="64"/>
      <c r="AA39" s="65"/>
      <c r="AB39" s="66"/>
      <c r="AC39" s="66"/>
      <c r="AD39" s="67"/>
      <c r="AE39" s="68"/>
      <c r="AF39" s="68"/>
      <c r="AG39" s="68"/>
      <c r="AH39" s="68"/>
      <c r="AI39" s="69"/>
      <c r="AJ39" s="70"/>
      <c r="AK39" s="132"/>
      <c r="AL39" s="15" t="e">
        <f t="shared" si="0"/>
        <v>#DIV/0!</v>
      </c>
      <c r="AM39" s="16" t="e">
        <f t="shared" si="1"/>
        <v>#DIV/0!</v>
      </c>
      <c r="AN39" s="17" t="e">
        <f t="shared" si="2"/>
        <v>#DIV/0!</v>
      </c>
      <c r="AO39" s="15" t="e">
        <f t="shared" si="3"/>
        <v>#DIV/0!</v>
      </c>
      <c r="AP39" s="16" t="e">
        <f t="shared" si="4"/>
        <v>#DIV/0!</v>
      </c>
      <c r="AQ39" s="16" t="e">
        <f t="shared" si="5"/>
        <v>#DIV/0!</v>
      </c>
      <c r="AR39" s="16" t="e">
        <f t="shared" si="6"/>
        <v>#DIV/0!</v>
      </c>
      <c r="AS39" s="17" t="e">
        <f t="shared" si="7"/>
        <v>#DIV/0!</v>
      </c>
      <c r="AT39" s="18" t="e">
        <f t="shared" si="8"/>
        <v>#DIV/0!</v>
      </c>
      <c r="AU39" s="19" t="e">
        <f t="shared" si="9"/>
        <v>#DIV/0!</v>
      </c>
      <c r="AV39" s="18" t="e">
        <f t="shared" si="10"/>
        <v>#DIV/0!</v>
      </c>
      <c r="AW39" s="20" t="e">
        <f t="shared" si="11"/>
        <v>#DIV/0!</v>
      </c>
      <c r="AX39" s="20" t="e">
        <f t="shared" si="12"/>
        <v>#DIV/0!</v>
      </c>
      <c r="AY39" s="19" t="e">
        <f t="shared" si="13"/>
        <v>#DIV/0!</v>
      </c>
      <c r="AZ39" s="2"/>
      <c r="BA39" s="2"/>
    </row>
    <row r="40" spans="1:53" s="38" customFormat="1" ht="19.2" customHeight="1" x14ac:dyDescent="0.45">
      <c r="A40" s="90">
        <v>38</v>
      </c>
      <c r="B40" s="96">
        <f>名簿!B40</f>
        <v>0</v>
      </c>
      <c r="C40" s="197"/>
      <c r="D40" s="55"/>
      <c r="E40" s="56"/>
      <c r="F40" s="56"/>
      <c r="G40" s="56"/>
      <c r="H40" s="56"/>
      <c r="I40" s="57"/>
      <c r="J40" s="58"/>
      <c r="K40" s="59"/>
      <c r="L40" s="59"/>
      <c r="M40" s="59"/>
      <c r="N40" s="59"/>
      <c r="O40" s="59"/>
      <c r="P40" s="59"/>
      <c r="Q40" s="59"/>
      <c r="R40" s="59"/>
      <c r="S40" s="60"/>
      <c r="T40" s="61"/>
      <c r="U40" s="62"/>
      <c r="V40" s="62"/>
      <c r="W40" s="63"/>
      <c r="X40" s="64"/>
      <c r="Y40" s="64"/>
      <c r="Z40" s="64"/>
      <c r="AA40" s="65"/>
      <c r="AB40" s="66"/>
      <c r="AC40" s="66"/>
      <c r="AD40" s="67"/>
      <c r="AE40" s="68"/>
      <c r="AF40" s="68"/>
      <c r="AG40" s="68"/>
      <c r="AH40" s="68"/>
      <c r="AI40" s="69"/>
      <c r="AJ40" s="70"/>
      <c r="AK40" s="132"/>
      <c r="AL40" s="15" t="e">
        <f t="shared" si="0"/>
        <v>#DIV/0!</v>
      </c>
      <c r="AM40" s="16" t="e">
        <f t="shared" si="1"/>
        <v>#DIV/0!</v>
      </c>
      <c r="AN40" s="17" t="e">
        <f t="shared" si="2"/>
        <v>#DIV/0!</v>
      </c>
      <c r="AO40" s="15" t="e">
        <f t="shared" si="3"/>
        <v>#DIV/0!</v>
      </c>
      <c r="AP40" s="16" t="e">
        <f t="shared" si="4"/>
        <v>#DIV/0!</v>
      </c>
      <c r="AQ40" s="16" t="e">
        <f t="shared" si="5"/>
        <v>#DIV/0!</v>
      </c>
      <c r="AR40" s="16" t="e">
        <f t="shared" si="6"/>
        <v>#DIV/0!</v>
      </c>
      <c r="AS40" s="17" t="e">
        <f t="shared" si="7"/>
        <v>#DIV/0!</v>
      </c>
      <c r="AT40" s="18" t="e">
        <f t="shared" si="8"/>
        <v>#DIV/0!</v>
      </c>
      <c r="AU40" s="19" t="e">
        <f t="shared" si="9"/>
        <v>#DIV/0!</v>
      </c>
      <c r="AV40" s="18" t="e">
        <f t="shared" si="10"/>
        <v>#DIV/0!</v>
      </c>
      <c r="AW40" s="20" t="e">
        <f t="shared" si="11"/>
        <v>#DIV/0!</v>
      </c>
      <c r="AX40" s="20" t="e">
        <f t="shared" si="12"/>
        <v>#DIV/0!</v>
      </c>
      <c r="AY40" s="19" t="e">
        <f t="shared" si="13"/>
        <v>#DIV/0!</v>
      </c>
      <c r="AZ40" s="2"/>
      <c r="BA40" s="2"/>
    </row>
    <row r="41" spans="1:53" s="38" customFormat="1" ht="19.2" customHeight="1" x14ac:dyDescent="0.45">
      <c r="A41" s="90">
        <v>39</v>
      </c>
      <c r="B41" s="96">
        <f>名簿!B41</f>
        <v>0</v>
      </c>
      <c r="C41" s="197"/>
      <c r="D41" s="55"/>
      <c r="E41" s="56"/>
      <c r="F41" s="56"/>
      <c r="G41" s="56"/>
      <c r="H41" s="56"/>
      <c r="I41" s="57"/>
      <c r="J41" s="58"/>
      <c r="K41" s="59"/>
      <c r="L41" s="59"/>
      <c r="M41" s="59"/>
      <c r="N41" s="59"/>
      <c r="O41" s="59"/>
      <c r="P41" s="59"/>
      <c r="Q41" s="59"/>
      <c r="R41" s="59"/>
      <c r="S41" s="60"/>
      <c r="T41" s="61"/>
      <c r="U41" s="62"/>
      <c r="V41" s="62"/>
      <c r="W41" s="63"/>
      <c r="X41" s="64"/>
      <c r="Y41" s="64"/>
      <c r="Z41" s="64"/>
      <c r="AA41" s="65"/>
      <c r="AB41" s="66"/>
      <c r="AC41" s="66"/>
      <c r="AD41" s="67"/>
      <c r="AE41" s="68"/>
      <c r="AF41" s="68"/>
      <c r="AG41" s="68"/>
      <c r="AH41" s="68"/>
      <c r="AI41" s="69"/>
      <c r="AJ41" s="70"/>
      <c r="AK41" s="132"/>
      <c r="AL41" s="15" t="e">
        <f t="shared" si="0"/>
        <v>#DIV/0!</v>
      </c>
      <c r="AM41" s="16" t="e">
        <f t="shared" si="1"/>
        <v>#DIV/0!</v>
      </c>
      <c r="AN41" s="17" t="e">
        <f t="shared" si="2"/>
        <v>#DIV/0!</v>
      </c>
      <c r="AO41" s="15" t="e">
        <f t="shared" si="3"/>
        <v>#DIV/0!</v>
      </c>
      <c r="AP41" s="16" t="e">
        <f t="shared" si="4"/>
        <v>#DIV/0!</v>
      </c>
      <c r="AQ41" s="16" t="e">
        <f t="shared" si="5"/>
        <v>#DIV/0!</v>
      </c>
      <c r="AR41" s="16" t="e">
        <f t="shared" si="6"/>
        <v>#DIV/0!</v>
      </c>
      <c r="AS41" s="17" t="e">
        <f t="shared" si="7"/>
        <v>#DIV/0!</v>
      </c>
      <c r="AT41" s="18" t="e">
        <f t="shared" si="8"/>
        <v>#DIV/0!</v>
      </c>
      <c r="AU41" s="19" t="e">
        <f t="shared" si="9"/>
        <v>#DIV/0!</v>
      </c>
      <c r="AV41" s="18" t="e">
        <f t="shared" si="10"/>
        <v>#DIV/0!</v>
      </c>
      <c r="AW41" s="20" t="e">
        <f t="shared" si="11"/>
        <v>#DIV/0!</v>
      </c>
      <c r="AX41" s="20" t="e">
        <f t="shared" si="12"/>
        <v>#DIV/0!</v>
      </c>
      <c r="AY41" s="19" t="e">
        <f t="shared" si="13"/>
        <v>#DIV/0!</v>
      </c>
      <c r="AZ41" s="2"/>
      <c r="BA41" s="2"/>
    </row>
    <row r="42" spans="1:53" s="38" customFormat="1" ht="19.2" customHeight="1" thickBot="1" x14ac:dyDescent="0.5">
      <c r="A42" s="91">
        <v>40</v>
      </c>
      <c r="B42" s="97">
        <f>名簿!B43</f>
        <v>0</v>
      </c>
      <c r="C42" s="198"/>
      <c r="D42" s="71"/>
      <c r="E42" s="72"/>
      <c r="F42" s="72"/>
      <c r="G42" s="72"/>
      <c r="H42" s="72"/>
      <c r="I42" s="73"/>
      <c r="J42" s="74"/>
      <c r="K42" s="75"/>
      <c r="L42" s="75"/>
      <c r="M42" s="75"/>
      <c r="N42" s="75"/>
      <c r="O42" s="75"/>
      <c r="P42" s="75"/>
      <c r="Q42" s="75"/>
      <c r="R42" s="75"/>
      <c r="S42" s="76"/>
      <c r="T42" s="77"/>
      <c r="U42" s="78"/>
      <c r="V42" s="78"/>
      <c r="W42" s="79"/>
      <c r="X42" s="80"/>
      <c r="Y42" s="80"/>
      <c r="Z42" s="80"/>
      <c r="AA42" s="81"/>
      <c r="AB42" s="82"/>
      <c r="AC42" s="82"/>
      <c r="AD42" s="83"/>
      <c r="AE42" s="84"/>
      <c r="AF42" s="84"/>
      <c r="AG42" s="84"/>
      <c r="AH42" s="84"/>
      <c r="AI42" s="85"/>
      <c r="AJ42" s="86"/>
      <c r="AK42" s="132"/>
      <c r="AL42" s="21" t="e">
        <f t="shared" si="0"/>
        <v>#DIV/0!</v>
      </c>
      <c r="AM42" s="22" t="e">
        <f t="shared" si="1"/>
        <v>#DIV/0!</v>
      </c>
      <c r="AN42" s="23" t="e">
        <f t="shared" si="2"/>
        <v>#DIV/0!</v>
      </c>
      <c r="AO42" s="21" t="e">
        <f t="shared" si="3"/>
        <v>#DIV/0!</v>
      </c>
      <c r="AP42" s="22" t="e">
        <f t="shared" si="4"/>
        <v>#DIV/0!</v>
      </c>
      <c r="AQ42" s="22" t="e">
        <f t="shared" si="5"/>
        <v>#DIV/0!</v>
      </c>
      <c r="AR42" s="22" t="e">
        <f t="shared" si="6"/>
        <v>#DIV/0!</v>
      </c>
      <c r="AS42" s="23" t="e">
        <f t="shared" si="7"/>
        <v>#DIV/0!</v>
      </c>
      <c r="AT42" s="18" t="e">
        <f t="shared" si="8"/>
        <v>#DIV/0!</v>
      </c>
      <c r="AU42" s="19" t="e">
        <f t="shared" si="9"/>
        <v>#DIV/0!</v>
      </c>
      <c r="AV42" s="18" t="e">
        <f t="shared" si="10"/>
        <v>#DIV/0!</v>
      </c>
      <c r="AW42" s="20" t="e">
        <f t="shared" si="11"/>
        <v>#DIV/0!</v>
      </c>
      <c r="AX42" s="20" t="e">
        <f t="shared" si="12"/>
        <v>#DIV/0!</v>
      </c>
      <c r="AY42" s="19" t="e">
        <f t="shared" si="13"/>
        <v>#DIV/0!</v>
      </c>
      <c r="AZ42" s="2"/>
      <c r="BA42" s="2"/>
    </row>
    <row r="43" spans="1:53" ht="18.600000000000001" thickBot="1" x14ac:dyDescent="0.5">
      <c r="C43" s="166">
        <f>COUNTIF(C3:C42,"５")</f>
        <v>3</v>
      </c>
      <c r="D43" s="114">
        <f>C43*5</f>
        <v>15</v>
      </c>
      <c r="AK43" s="133"/>
      <c r="AL43" s="24"/>
      <c r="AM43" s="24"/>
      <c r="AN43" s="24"/>
      <c r="AO43" s="24"/>
      <c r="AP43" s="24"/>
      <c r="AQ43" s="24"/>
      <c r="AR43" s="24"/>
      <c r="AS43" s="24"/>
      <c r="AT43" s="25">
        <f t="shared" ref="AT43:AY43" si="14">COUNTIF(AT3:AT42,"A")</f>
        <v>0</v>
      </c>
      <c r="AU43" s="26">
        <f t="shared" si="14"/>
        <v>0</v>
      </c>
      <c r="AV43" s="25">
        <f t="shared" si="14"/>
        <v>0</v>
      </c>
      <c r="AW43" s="27">
        <f t="shared" si="14"/>
        <v>0</v>
      </c>
      <c r="AX43" s="27">
        <f t="shared" si="14"/>
        <v>0</v>
      </c>
      <c r="AY43" s="26">
        <f t="shared" si="14"/>
        <v>0</v>
      </c>
      <c r="AZ43" s="25">
        <f>SUM(AT43:AU43)</f>
        <v>0</v>
      </c>
      <c r="BA43" s="26">
        <f>SUM(AV43:AY43)</f>
        <v>0</v>
      </c>
    </row>
    <row r="44" spans="1:53" ht="18.600000000000001" thickBot="1" x14ac:dyDescent="0.5">
      <c r="C44" s="167">
        <f>COUNTIF(C3:C42,"４")</f>
        <v>1</v>
      </c>
      <c r="D44" s="114">
        <f>C44*4</f>
        <v>4</v>
      </c>
      <c r="AK44" s="114" t="s">
        <v>9</v>
      </c>
      <c r="AL44" s="28">
        <f>AVERAGEIF($B$3:$B$42,"&lt;&gt;0",AL3:AL42)</f>
        <v>2</v>
      </c>
      <c r="AM44" s="29">
        <f t="shared" ref="AM44:AS44" si="15">AVERAGEIF($B$3:$B$42,"&lt;&gt;0",AM3:AM42)</f>
        <v>1.8999999999999997</v>
      </c>
      <c r="AN44" s="30">
        <f t="shared" si="15"/>
        <v>1.9375</v>
      </c>
      <c r="AO44" s="28">
        <f t="shared" si="15"/>
        <v>2</v>
      </c>
      <c r="AP44" s="29">
        <f t="shared" si="15"/>
        <v>2.25</v>
      </c>
      <c r="AQ44" s="29">
        <f t="shared" si="15"/>
        <v>2</v>
      </c>
      <c r="AR44" s="29">
        <f t="shared" si="15"/>
        <v>1.8</v>
      </c>
      <c r="AS44" s="29">
        <f t="shared" si="15"/>
        <v>2</v>
      </c>
      <c r="AT44" s="18">
        <f t="shared" ref="AT44:AY44" si="16">COUNTIF(AT3:AT42,"B")</f>
        <v>0</v>
      </c>
      <c r="AU44" s="19">
        <f t="shared" si="16"/>
        <v>0</v>
      </c>
      <c r="AV44" s="18">
        <f t="shared" si="16"/>
        <v>0</v>
      </c>
      <c r="AW44" s="20">
        <f t="shared" si="16"/>
        <v>0</v>
      </c>
      <c r="AX44" s="20">
        <f t="shared" si="16"/>
        <v>0</v>
      </c>
      <c r="AY44" s="19">
        <f t="shared" si="16"/>
        <v>0</v>
      </c>
      <c r="AZ44" s="18">
        <f t="shared" ref="AZ44:AZ47" si="17">SUM(AT44:AU44)</f>
        <v>0</v>
      </c>
      <c r="BA44" s="19">
        <f t="shared" ref="BA44:BA47" si="18">SUM(AV44:AY44)</f>
        <v>0</v>
      </c>
    </row>
    <row r="45" spans="1:53" x14ac:dyDescent="0.45">
      <c r="C45" s="167">
        <f>COUNTIF(C3:C42,"３")</f>
        <v>1</v>
      </c>
      <c r="D45" s="114">
        <f>C45*3</f>
        <v>3</v>
      </c>
      <c r="AT45" s="18">
        <f t="shared" ref="AT45:AY45" si="19">COUNTIF(AT3:AT42,"C")</f>
        <v>0</v>
      </c>
      <c r="AU45" s="19">
        <f t="shared" si="19"/>
        <v>0</v>
      </c>
      <c r="AV45" s="18">
        <f t="shared" si="19"/>
        <v>0</v>
      </c>
      <c r="AW45" s="20">
        <f t="shared" si="19"/>
        <v>0</v>
      </c>
      <c r="AX45" s="20">
        <f t="shared" si="19"/>
        <v>0</v>
      </c>
      <c r="AY45" s="19">
        <f t="shared" si="19"/>
        <v>0</v>
      </c>
      <c r="AZ45" s="18">
        <f t="shared" si="17"/>
        <v>0</v>
      </c>
      <c r="BA45" s="19">
        <f t="shared" si="18"/>
        <v>0</v>
      </c>
    </row>
    <row r="46" spans="1:53" x14ac:dyDescent="0.45">
      <c r="C46" s="167">
        <f>COUNTIF(C3:C42,"２")</f>
        <v>0</v>
      </c>
      <c r="D46" s="114">
        <f>C46*2</f>
        <v>0</v>
      </c>
      <c r="AT46" s="18">
        <f t="shared" ref="AT46:AY46" si="20">COUNTIF(AT3:AT42,"D")</f>
        <v>0</v>
      </c>
      <c r="AU46" s="19">
        <f t="shared" si="20"/>
        <v>0</v>
      </c>
      <c r="AV46" s="18">
        <f t="shared" si="20"/>
        <v>0</v>
      </c>
      <c r="AW46" s="20">
        <f t="shared" si="20"/>
        <v>0</v>
      </c>
      <c r="AX46" s="20">
        <f t="shared" si="20"/>
        <v>0</v>
      </c>
      <c r="AY46" s="19">
        <f t="shared" si="20"/>
        <v>0</v>
      </c>
      <c r="AZ46" s="18">
        <f t="shared" si="17"/>
        <v>0</v>
      </c>
      <c r="BA46" s="19">
        <f t="shared" si="18"/>
        <v>0</v>
      </c>
    </row>
    <row r="47" spans="1:53" ht="18.600000000000001" thickBot="1" x14ac:dyDescent="0.5">
      <c r="C47" s="146">
        <f>COUNTIF(C3:C42,"１")</f>
        <v>0</v>
      </c>
      <c r="D47" s="114">
        <f>C47</f>
        <v>0</v>
      </c>
      <c r="AT47" s="31">
        <f t="shared" ref="AT47:AY47" si="21">COUNTIF(AT3:AT42,"E")</f>
        <v>3</v>
      </c>
      <c r="AU47" s="32">
        <f t="shared" si="21"/>
        <v>3</v>
      </c>
      <c r="AV47" s="31">
        <f t="shared" si="21"/>
        <v>3</v>
      </c>
      <c r="AW47" s="33">
        <f t="shared" si="21"/>
        <v>3</v>
      </c>
      <c r="AX47" s="33">
        <f t="shared" si="21"/>
        <v>3</v>
      </c>
      <c r="AY47" s="32">
        <f t="shared" si="21"/>
        <v>3</v>
      </c>
      <c r="AZ47" s="31">
        <f t="shared" si="17"/>
        <v>6</v>
      </c>
      <c r="BA47" s="32">
        <f t="shared" si="18"/>
        <v>12</v>
      </c>
    </row>
    <row r="48" spans="1:53" x14ac:dyDescent="0.45">
      <c r="C48" s="168">
        <f>SUM(C43:C47)</f>
        <v>5</v>
      </c>
      <c r="D48" s="169">
        <f>(D43+D44+D45+D46+D47)/C48</f>
        <v>4.4000000000000004</v>
      </c>
      <c r="AT48" s="178"/>
      <c r="AU48" s="178"/>
      <c r="AV48" s="178"/>
      <c r="AW48" s="178"/>
      <c r="AX48" s="178"/>
      <c r="AY48" s="178"/>
    </row>
  </sheetData>
  <sheetProtection sheet="1" scenarios="1" selectLockedCells="1"/>
  <phoneticPr fontId="1"/>
  <conditionalFormatting sqref="AT3">
    <cfRule type="cellIs" dxfId="224" priority="59" operator="equal">
      <formula>"D"</formula>
    </cfRule>
    <cfRule type="cellIs" dxfId="223" priority="60" operator="equal">
      <formula>"B"</formula>
    </cfRule>
    <cfRule type="cellIs" dxfId="222" priority="61" operator="equal">
      <formula>"C"</formula>
    </cfRule>
    <cfRule type="cellIs" dxfId="221" priority="62" operator="equal">
      <formula>"E"</formula>
    </cfRule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20" priority="64" operator="equal">
      <formula>"A"</formula>
    </cfRule>
  </conditionalFormatting>
  <conditionalFormatting sqref="AU3">
    <cfRule type="cellIs" dxfId="219" priority="53" operator="equal">
      <formula>"D"</formula>
    </cfRule>
    <cfRule type="cellIs" dxfId="218" priority="54" operator="equal">
      <formula>"B"</formula>
    </cfRule>
    <cfRule type="cellIs" dxfId="217" priority="55" operator="equal">
      <formula>"C"</formula>
    </cfRule>
    <cfRule type="cellIs" dxfId="216" priority="56" operator="equal">
      <formula>"E"</formula>
    </cfRule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15" priority="58" operator="equal">
      <formula>"A"</formula>
    </cfRule>
  </conditionalFormatting>
  <conditionalFormatting sqref="AV3">
    <cfRule type="cellIs" dxfId="214" priority="47" operator="equal">
      <formula>"D"</formula>
    </cfRule>
    <cfRule type="cellIs" dxfId="213" priority="48" operator="equal">
      <formula>"B"</formula>
    </cfRule>
    <cfRule type="cellIs" dxfId="212" priority="49" operator="equal">
      <formula>"C"</formula>
    </cfRule>
    <cfRule type="cellIs" dxfId="211" priority="50" operator="equal">
      <formula>"E"</formula>
    </cfRule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10" priority="52" operator="equal">
      <formula>"A"</formula>
    </cfRule>
  </conditionalFormatting>
  <conditionalFormatting sqref="AW3">
    <cfRule type="cellIs" dxfId="209" priority="41" operator="equal">
      <formula>"D"</formula>
    </cfRule>
    <cfRule type="cellIs" dxfId="208" priority="42" operator="equal">
      <formula>"B"</formula>
    </cfRule>
    <cfRule type="cellIs" dxfId="207" priority="43" operator="equal">
      <formula>"C"</formula>
    </cfRule>
    <cfRule type="cellIs" dxfId="206" priority="44" operator="equal">
      <formula>"E"</formula>
    </cfRule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05" priority="46" operator="equal">
      <formula>"A"</formula>
    </cfRule>
  </conditionalFormatting>
  <conditionalFormatting sqref="AX3">
    <cfRule type="cellIs" dxfId="204" priority="35" operator="equal">
      <formula>"D"</formula>
    </cfRule>
    <cfRule type="cellIs" dxfId="203" priority="36" operator="equal">
      <formula>"B"</formula>
    </cfRule>
    <cfRule type="cellIs" dxfId="202" priority="37" operator="equal">
      <formula>"C"</formula>
    </cfRule>
    <cfRule type="cellIs" dxfId="201" priority="38" operator="equal">
      <formula>"E"</formula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00" priority="40" operator="equal">
      <formula>"A"</formula>
    </cfRule>
  </conditionalFormatting>
  <conditionalFormatting sqref="AY3">
    <cfRule type="cellIs" dxfId="199" priority="29" operator="equal">
      <formula>"D"</formula>
    </cfRule>
    <cfRule type="cellIs" dxfId="198" priority="30" operator="equal">
      <formula>"B"</formula>
    </cfRule>
    <cfRule type="cellIs" dxfId="197" priority="31" operator="equal">
      <formula>"C"</formula>
    </cfRule>
    <cfRule type="cellIs" dxfId="196" priority="32" operator="equal">
      <formula>"E"</formula>
    </cfRule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95" priority="34" operator="equal">
      <formula>"A"</formula>
    </cfRule>
  </conditionalFormatting>
  <conditionalFormatting sqref="AY43:AY47">
    <cfRule type="cellIs" dxfId="194" priority="17" operator="equal">
      <formula>"D"</formula>
    </cfRule>
    <cfRule type="cellIs" dxfId="193" priority="18" operator="equal">
      <formula>"B"</formula>
    </cfRule>
    <cfRule type="cellIs" dxfId="192" priority="19" operator="equal">
      <formula>"C"</formula>
    </cfRule>
    <cfRule type="cellIs" dxfId="191" priority="20" operator="equal">
      <formula>"E"</formula>
    </cfRule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90" priority="22" operator="equal">
      <formula>"A"</formula>
    </cfRule>
  </conditionalFormatting>
  <conditionalFormatting sqref="AT43:AX47">
    <cfRule type="cellIs" dxfId="189" priority="11" operator="equal">
      <formula>"D"</formula>
    </cfRule>
    <cfRule type="cellIs" dxfId="188" priority="12" operator="equal">
      <formula>"B"</formula>
    </cfRule>
    <cfRule type="cellIs" dxfId="187" priority="13" operator="equal">
      <formula>"C"</formula>
    </cfRule>
    <cfRule type="cellIs" dxfId="186" priority="14" operator="equal">
      <formula>"E"</formula>
    </cfRule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85" priority="16" operator="equal">
      <formula>"A"</formula>
    </cfRule>
  </conditionalFormatting>
  <conditionalFormatting sqref="AT4:AT42">
    <cfRule type="cellIs" dxfId="184" priority="65" operator="equal">
      <formula>"D"</formula>
    </cfRule>
    <cfRule type="cellIs" dxfId="183" priority="66" operator="equal">
      <formula>"B"</formula>
    </cfRule>
    <cfRule type="cellIs" dxfId="182" priority="67" operator="equal">
      <formula>"C"</formula>
    </cfRule>
    <cfRule type="cellIs" dxfId="181" priority="68" operator="equal">
      <formula>"E"</formula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80" priority="70" operator="equal">
      <formula>"A"</formula>
    </cfRule>
  </conditionalFormatting>
  <conditionalFormatting sqref="AU4:AU42">
    <cfRule type="cellIs" dxfId="179" priority="71" operator="equal">
      <formula>"D"</formula>
    </cfRule>
    <cfRule type="cellIs" dxfId="178" priority="72" operator="equal">
      <formula>"B"</formula>
    </cfRule>
    <cfRule type="cellIs" dxfId="177" priority="73" operator="equal">
      <formula>"C"</formula>
    </cfRule>
    <cfRule type="cellIs" dxfId="176" priority="74" operator="equal">
      <formula>"E"</formula>
    </cfRule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75" priority="76" operator="equal">
      <formula>"A"</formula>
    </cfRule>
  </conditionalFormatting>
  <conditionalFormatting sqref="AV4:AV42">
    <cfRule type="cellIs" dxfId="174" priority="77" operator="equal">
      <formula>"D"</formula>
    </cfRule>
    <cfRule type="cellIs" dxfId="173" priority="78" operator="equal">
      <formula>"B"</formula>
    </cfRule>
    <cfRule type="cellIs" dxfId="172" priority="79" operator="equal">
      <formula>"C"</formula>
    </cfRule>
    <cfRule type="cellIs" dxfId="171" priority="80" operator="equal">
      <formula>"E"</formula>
    </cfRule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70" priority="82" operator="equal">
      <formula>"A"</formula>
    </cfRule>
  </conditionalFormatting>
  <conditionalFormatting sqref="AW4:AW42">
    <cfRule type="cellIs" dxfId="169" priority="83" operator="equal">
      <formula>"D"</formula>
    </cfRule>
    <cfRule type="cellIs" dxfId="168" priority="84" operator="equal">
      <formula>"B"</formula>
    </cfRule>
    <cfRule type="cellIs" dxfId="167" priority="85" operator="equal">
      <formula>"C"</formula>
    </cfRule>
    <cfRule type="cellIs" dxfId="166" priority="86" operator="equal">
      <formula>"E"</formula>
    </cfRule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65" priority="88" operator="equal">
      <formula>"A"</formula>
    </cfRule>
  </conditionalFormatting>
  <conditionalFormatting sqref="AY4:AY42">
    <cfRule type="cellIs" dxfId="164" priority="89" operator="equal">
      <formula>"D"</formula>
    </cfRule>
    <cfRule type="cellIs" dxfId="163" priority="90" operator="equal">
      <formula>"B"</formula>
    </cfRule>
    <cfRule type="cellIs" dxfId="162" priority="91" operator="equal">
      <formula>"C"</formula>
    </cfRule>
    <cfRule type="cellIs" dxfId="161" priority="92" operator="equal">
      <formula>"E"</formula>
    </cfRule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60" priority="94" operator="equal">
      <formula>"A"</formula>
    </cfRule>
  </conditionalFormatting>
  <conditionalFormatting sqref="AX4:AX42">
    <cfRule type="cellIs" dxfId="159" priority="95" operator="equal">
      <formula>"D"</formula>
    </cfRule>
    <cfRule type="cellIs" dxfId="158" priority="96" operator="equal">
      <formula>"B"</formula>
    </cfRule>
    <cfRule type="cellIs" dxfId="157" priority="97" operator="equal">
      <formula>"C"</formula>
    </cfRule>
    <cfRule type="cellIs" dxfId="156" priority="98" operator="equal">
      <formula>"E"</formula>
    </cfRule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55" priority="100" operator="equal">
      <formula>"A"</formula>
    </cfRule>
  </conditionalFormatting>
  <conditionalFormatting sqref="AT43:AY47">
    <cfRule type="colorScale" priority="10">
      <colorScale>
        <cfvo type="min"/>
        <cfvo type="max"/>
        <color rgb="FFFCFCFF"/>
        <color rgb="FF63BE7B"/>
      </colorScale>
    </cfRule>
  </conditionalFormatting>
  <conditionalFormatting sqref="AL43:AS44">
    <cfRule type="colorScale" priority="9">
      <colorScale>
        <cfvo type="min"/>
        <cfvo type="max"/>
        <color rgb="FFFCFCFF"/>
        <color rgb="FF63BE7B"/>
      </colorScale>
    </cfRule>
  </conditionalFormatting>
  <conditionalFormatting sqref="AZ43:BA47">
    <cfRule type="colorScale" priority="8">
      <colorScale>
        <cfvo type="min"/>
        <cfvo type="max"/>
        <color rgb="FFFCFCFF"/>
        <color rgb="FF63BE7B"/>
      </colorScale>
    </cfRule>
  </conditionalFormatting>
  <conditionalFormatting sqref="C43:C47">
    <cfRule type="cellIs" dxfId="154" priority="2" operator="equal">
      <formula>"D"</formula>
    </cfRule>
    <cfRule type="cellIs" dxfId="153" priority="3" operator="equal">
      <formula>"B"</formula>
    </cfRule>
    <cfRule type="cellIs" dxfId="152" priority="4" operator="equal">
      <formula>"C"</formula>
    </cfRule>
    <cfRule type="cellIs" dxfId="151" priority="5" operator="equal">
      <formula>"E"</formula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50" priority="7" operator="equal">
      <formula>"A"</formula>
    </cfRule>
  </conditionalFormatting>
  <conditionalFormatting sqref="C43:C47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scale="4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BN48"/>
  <sheetViews>
    <sheetView zoomScale="40" zoomScaleNormal="40" workbookViewId="0">
      <selection activeCell="C5" sqref="C5"/>
    </sheetView>
  </sheetViews>
  <sheetFormatPr defaultColWidth="0" defaultRowHeight="18" zeroHeight="1" x14ac:dyDescent="0.45"/>
  <cols>
    <col min="1" max="1" width="4.796875" style="92" customWidth="1"/>
    <col min="2" max="2" width="19.796875" style="2" customWidth="1"/>
    <col min="3" max="3" width="4.796875" style="2" customWidth="1"/>
    <col min="4" max="36" width="3.3984375" style="114" customWidth="1"/>
    <col min="37" max="37" width="5.19921875" style="114" customWidth="1"/>
    <col min="38" max="45" width="5.796875" style="1" customWidth="1"/>
    <col min="46" max="51" width="6" style="2" customWidth="1"/>
    <col min="52" max="53" width="8.796875" style="2" customWidth="1"/>
    <col min="54" max="66" width="0" style="2" hidden="1" customWidth="1"/>
    <col min="67" max="16384" width="8.796875" style="2" hidden="1"/>
  </cols>
  <sheetData>
    <row r="1" spans="1:53" s="38" customFormat="1" ht="18.600000000000001" thickBot="1" x14ac:dyDescent="0.5">
      <c r="A1" s="87"/>
      <c r="B1" s="93"/>
      <c r="C1" s="179"/>
      <c r="D1" s="180">
        <v>1</v>
      </c>
      <c r="E1" s="181">
        <v>2</v>
      </c>
      <c r="F1" s="181">
        <v>3</v>
      </c>
      <c r="G1" s="181">
        <v>4</v>
      </c>
      <c r="H1" s="181">
        <v>5</v>
      </c>
      <c r="I1" s="182">
        <v>6</v>
      </c>
      <c r="J1" s="183">
        <v>7</v>
      </c>
      <c r="K1" s="184">
        <v>8</v>
      </c>
      <c r="L1" s="184">
        <v>9</v>
      </c>
      <c r="M1" s="184">
        <v>10</v>
      </c>
      <c r="N1" s="184">
        <v>11</v>
      </c>
      <c r="O1" s="184">
        <v>12</v>
      </c>
      <c r="P1" s="184">
        <v>13</v>
      </c>
      <c r="Q1" s="184">
        <v>14</v>
      </c>
      <c r="R1" s="184">
        <v>15</v>
      </c>
      <c r="S1" s="185">
        <v>16</v>
      </c>
      <c r="T1" s="186">
        <v>1</v>
      </c>
      <c r="U1" s="187">
        <v>2</v>
      </c>
      <c r="V1" s="187">
        <v>3</v>
      </c>
      <c r="W1" s="188">
        <v>4</v>
      </c>
      <c r="X1" s="189">
        <v>5</v>
      </c>
      <c r="Y1" s="189">
        <v>6</v>
      </c>
      <c r="Z1" s="189">
        <v>7</v>
      </c>
      <c r="AA1" s="190">
        <v>8</v>
      </c>
      <c r="AB1" s="191">
        <v>9</v>
      </c>
      <c r="AC1" s="191">
        <v>10</v>
      </c>
      <c r="AD1" s="192">
        <v>11</v>
      </c>
      <c r="AE1" s="193">
        <v>12</v>
      </c>
      <c r="AF1" s="193">
        <v>13</v>
      </c>
      <c r="AG1" s="193">
        <v>14</v>
      </c>
      <c r="AH1" s="193">
        <v>15</v>
      </c>
      <c r="AI1" s="194">
        <v>16</v>
      </c>
      <c r="AJ1" s="195">
        <v>17</v>
      </c>
      <c r="AK1" s="114"/>
      <c r="AL1" s="1"/>
      <c r="AM1" s="1"/>
      <c r="AN1" s="1"/>
      <c r="AO1" s="1"/>
      <c r="AP1" s="1"/>
      <c r="AQ1" s="1"/>
      <c r="AR1" s="1"/>
      <c r="AS1" s="1"/>
      <c r="AT1" s="2"/>
      <c r="AU1" s="2"/>
      <c r="AV1" s="2"/>
      <c r="AW1" s="2"/>
      <c r="AX1" s="2"/>
      <c r="AY1" s="2"/>
      <c r="AZ1" s="2"/>
      <c r="BA1" s="2"/>
    </row>
    <row r="2" spans="1:53" s="14" customFormat="1" ht="193.8" customHeight="1" thickBot="1" x14ac:dyDescent="0.5">
      <c r="A2" s="88" t="s">
        <v>42</v>
      </c>
      <c r="B2" s="94" t="s">
        <v>41</v>
      </c>
      <c r="C2" s="165" t="s">
        <v>61</v>
      </c>
      <c r="D2" s="115" t="s">
        <v>10</v>
      </c>
      <c r="E2" s="116" t="s">
        <v>11</v>
      </c>
      <c r="F2" s="116" t="s">
        <v>12</v>
      </c>
      <c r="G2" s="116" t="s">
        <v>13</v>
      </c>
      <c r="H2" s="116" t="s">
        <v>14</v>
      </c>
      <c r="I2" s="117" t="s">
        <v>15</v>
      </c>
      <c r="J2" s="118" t="s">
        <v>16</v>
      </c>
      <c r="K2" s="119" t="s">
        <v>17</v>
      </c>
      <c r="L2" s="119" t="s">
        <v>18</v>
      </c>
      <c r="M2" s="119" t="s">
        <v>32</v>
      </c>
      <c r="N2" s="119" t="s">
        <v>33</v>
      </c>
      <c r="O2" s="119" t="s">
        <v>34</v>
      </c>
      <c r="P2" s="119" t="s">
        <v>19</v>
      </c>
      <c r="Q2" s="119" t="s">
        <v>35</v>
      </c>
      <c r="R2" s="119" t="s">
        <v>36</v>
      </c>
      <c r="S2" s="120" t="s">
        <v>20</v>
      </c>
      <c r="T2" s="121" t="s">
        <v>21</v>
      </c>
      <c r="U2" s="122" t="s">
        <v>27</v>
      </c>
      <c r="V2" s="122" t="s">
        <v>37</v>
      </c>
      <c r="W2" s="123" t="s">
        <v>12</v>
      </c>
      <c r="X2" s="124" t="s">
        <v>38</v>
      </c>
      <c r="Y2" s="124" t="s">
        <v>23</v>
      </c>
      <c r="Z2" s="124" t="s">
        <v>28</v>
      </c>
      <c r="AA2" s="125" t="s">
        <v>39</v>
      </c>
      <c r="AB2" s="126" t="s">
        <v>24</v>
      </c>
      <c r="AC2" s="126" t="s">
        <v>22</v>
      </c>
      <c r="AD2" s="127" t="s">
        <v>29</v>
      </c>
      <c r="AE2" s="128" t="s">
        <v>26</v>
      </c>
      <c r="AF2" s="128" t="s">
        <v>25</v>
      </c>
      <c r="AG2" s="128" t="s">
        <v>18</v>
      </c>
      <c r="AH2" s="128" t="s">
        <v>30</v>
      </c>
      <c r="AI2" s="129" t="s">
        <v>31</v>
      </c>
      <c r="AJ2" s="130" t="s">
        <v>40</v>
      </c>
      <c r="AK2" s="131"/>
      <c r="AL2" s="3" t="s">
        <v>2</v>
      </c>
      <c r="AM2" s="4" t="s">
        <v>3</v>
      </c>
      <c r="AN2" s="5" t="s">
        <v>0</v>
      </c>
      <c r="AO2" s="6" t="s">
        <v>4</v>
      </c>
      <c r="AP2" s="7" t="s">
        <v>5</v>
      </c>
      <c r="AQ2" s="7" t="s">
        <v>6</v>
      </c>
      <c r="AR2" s="7" t="s">
        <v>7</v>
      </c>
      <c r="AS2" s="8" t="s">
        <v>1</v>
      </c>
      <c r="AT2" s="9" t="s">
        <v>2</v>
      </c>
      <c r="AU2" s="10" t="s">
        <v>3</v>
      </c>
      <c r="AV2" s="11" t="s">
        <v>4</v>
      </c>
      <c r="AW2" s="12" t="s">
        <v>5</v>
      </c>
      <c r="AX2" s="12" t="s">
        <v>6</v>
      </c>
      <c r="AY2" s="13" t="s">
        <v>7</v>
      </c>
    </row>
    <row r="3" spans="1:53" s="38" customFormat="1" ht="19.2" customHeight="1" x14ac:dyDescent="0.45">
      <c r="A3" s="89">
        <v>1</v>
      </c>
      <c r="B3" s="95" t="str">
        <f>名簿!B3</f>
        <v>Aさん</v>
      </c>
      <c r="C3" s="196">
        <v>4</v>
      </c>
      <c r="D3" s="39">
        <v>1</v>
      </c>
      <c r="E3" s="40">
        <v>2</v>
      </c>
      <c r="F3" s="40">
        <v>3</v>
      </c>
      <c r="G3" s="40">
        <v>1</v>
      </c>
      <c r="H3" s="40">
        <v>2</v>
      </c>
      <c r="I3" s="41">
        <v>3</v>
      </c>
      <c r="J3" s="42">
        <v>1</v>
      </c>
      <c r="K3" s="43">
        <v>2</v>
      </c>
      <c r="L3" s="43">
        <v>3</v>
      </c>
      <c r="M3" s="43">
        <v>1</v>
      </c>
      <c r="N3" s="43">
        <v>2</v>
      </c>
      <c r="O3" s="43">
        <v>3</v>
      </c>
      <c r="P3" s="43">
        <v>1</v>
      </c>
      <c r="Q3" s="43">
        <v>2</v>
      </c>
      <c r="R3" s="43">
        <v>3</v>
      </c>
      <c r="S3" s="44">
        <v>1</v>
      </c>
      <c r="T3" s="45">
        <v>2</v>
      </c>
      <c r="U3" s="46">
        <v>3</v>
      </c>
      <c r="V3" s="46">
        <v>1</v>
      </c>
      <c r="W3" s="47">
        <v>2</v>
      </c>
      <c r="X3" s="48">
        <v>3</v>
      </c>
      <c r="Y3" s="48">
        <v>1</v>
      </c>
      <c r="Z3" s="48">
        <v>2</v>
      </c>
      <c r="AA3" s="49">
        <v>3</v>
      </c>
      <c r="AB3" s="50">
        <v>1</v>
      </c>
      <c r="AC3" s="50">
        <v>2</v>
      </c>
      <c r="AD3" s="51">
        <v>3</v>
      </c>
      <c r="AE3" s="52">
        <v>1</v>
      </c>
      <c r="AF3" s="52">
        <v>2</v>
      </c>
      <c r="AG3" s="52">
        <v>3</v>
      </c>
      <c r="AH3" s="52">
        <v>1</v>
      </c>
      <c r="AI3" s="53">
        <v>2</v>
      </c>
      <c r="AJ3" s="54">
        <v>3</v>
      </c>
      <c r="AK3" s="132"/>
      <c r="AL3" s="15">
        <f>AVERAGE(D3:I3)</f>
        <v>2</v>
      </c>
      <c r="AM3" s="16">
        <f>AVERAGE(J3:S3)</f>
        <v>1.9</v>
      </c>
      <c r="AN3" s="17">
        <f>AVERAGE(D3:S3)</f>
        <v>1.9375</v>
      </c>
      <c r="AO3" s="15">
        <f>AVERAGE(T3,W3,U3,V3)</f>
        <v>2</v>
      </c>
      <c r="AP3" s="16">
        <f>AVERAGE(AC3,AA3,AB3,AD3)</f>
        <v>2.25</v>
      </c>
      <c r="AQ3" s="16">
        <f>AVERAGE(Y3,X3,Z3)</f>
        <v>2</v>
      </c>
      <c r="AR3" s="16">
        <f>AVERAGE(AE3:AG3,AH3,AI3)</f>
        <v>1.8</v>
      </c>
      <c r="AS3" s="17">
        <f>AVERAGE(T3:AI3)</f>
        <v>2</v>
      </c>
      <c r="AT3" s="18" t="str">
        <f>IF(AL3&gt;=4.72,"A",IF(AL3&gt;=4.4,"B",IF(AL3&gt;=3.76,"C",IF(AL3&gt;=2.37,"D",IF(AL3&lt;2.37,"E")))))</f>
        <v>E</v>
      </c>
      <c r="AU3" s="19" t="str">
        <f>IF(AM3&gt;=4.53,"A",IF(AM3&gt;=4.23,"B",IF(AM3&gt;=3.62,"C",IF(AM3&gt;=2.31,"D",IF(AM3&lt;2.31,"E")))))</f>
        <v>E</v>
      </c>
      <c r="AV3" s="18" t="str">
        <f>IF(AO3&gt;=4.75,"A",IF(AO3&gt;=4.44,"B",IF(AO3&gt;=3.83,"C",IF(AO3&gt;=2.5,"D",IF(AO3&lt;2.5,"E")))))</f>
        <v>E</v>
      </c>
      <c r="AW3" s="20" t="str">
        <f>IF(AP3&gt;=4.88,"A",IF(AP3&gt;=4.61,"B",IF(AP3&gt;=4.07,"C",IF(AP3&gt;=2.89,"D",IF(AP3&lt;2.89,"E")))))</f>
        <v>E</v>
      </c>
      <c r="AX3" s="20" t="str">
        <f>IF(AQ3&gt;=5,"A",IF(AQ3&gt;=4.66,"B",IF(AQ3&gt;=4.28,"C",IF(AQ3&gt;=3.06,"D",IF(AQ3&lt;3.06,"E")))))</f>
        <v>E</v>
      </c>
      <c r="AY3" s="19" t="str">
        <f>IF(AR3&gt;=4.76,"A",IF(AR3&gt;=4.47,"B",IF(AR3&gt;=3.88,"C",IF(AR3&gt;=2.61,"D",IF(AR3&lt;2.61,"E")))))</f>
        <v>E</v>
      </c>
      <c r="AZ3" s="2"/>
      <c r="BA3" s="2"/>
    </row>
    <row r="4" spans="1:53" s="38" customFormat="1" ht="19.2" customHeight="1" x14ac:dyDescent="0.45">
      <c r="A4" s="90">
        <v>2</v>
      </c>
      <c r="B4" s="96" t="str">
        <f>名簿!B4</f>
        <v>Bさん</v>
      </c>
      <c r="C4" s="197">
        <v>4</v>
      </c>
      <c r="D4" s="55">
        <v>2</v>
      </c>
      <c r="E4" s="56">
        <v>3</v>
      </c>
      <c r="F4" s="56">
        <v>1</v>
      </c>
      <c r="G4" s="56">
        <v>2</v>
      </c>
      <c r="H4" s="56">
        <v>3</v>
      </c>
      <c r="I4" s="57">
        <v>1</v>
      </c>
      <c r="J4" s="58">
        <v>1</v>
      </c>
      <c r="K4" s="59">
        <v>2</v>
      </c>
      <c r="L4" s="59">
        <v>3</v>
      </c>
      <c r="M4" s="59">
        <v>3</v>
      </c>
      <c r="N4" s="59">
        <v>3</v>
      </c>
      <c r="O4" s="59">
        <v>3</v>
      </c>
      <c r="P4" s="59">
        <v>2</v>
      </c>
      <c r="Q4" s="59">
        <v>2</v>
      </c>
      <c r="R4" s="59">
        <v>2</v>
      </c>
      <c r="S4" s="60">
        <v>1</v>
      </c>
      <c r="T4" s="61">
        <v>1</v>
      </c>
      <c r="U4" s="62">
        <v>1</v>
      </c>
      <c r="V4" s="62">
        <v>2</v>
      </c>
      <c r="W4" s="63">
        <v>2</v>
      </c>
      <c r="X4" s="64">
        <v>2</v>
      </c>
      <c r="Y4" s="64">
        <v>3</v>
      </c>
      <c r="Z4" s="64">
        <v>3</v>
      </c>
      <c r="AA4" s="65">
        <v>3</v>
      </c>
      <c r="AB4" s="66">
        <v>2</v>
      </c>
      <c r="AC4" s="66">
        <v>2</v>
      </c>
      <c r="AD4" s="67">
        <v>2</v>
      </c>
      <c r="AE4" s="68">
        <v>1</v>
      </c>
      <c r="AF4" s="68">
        <v>1</v>
      </c>
      <c r="AG4" s="68">
        <v>1</v>
      </c>
      <c r="AH4" s="68">
        <v>2</v>
      </c>
      <c r="AI4" s="69">
        <v>2</v>
      </c>
      <c r="AJ4" s="70">
        <v>2</v>
      </c>
      <c r="AK4" s="132"/>
      <c r="AL4" s="15">
        <f t="shared" ref="AL4:AL42" si="0">AVERAGE(D4:I4)</f>
        <v>2</v>
      </c>
      <c r="AM4" s="16">
        <f t="shared" ref="AM4:AM42" si="1">AVERAGE(J4:S4)</f>
        <v>2.2000000000000002</v>
      </c>
      <c r="AN4" s="17">
        <f t="shared" ref="AN4:AN42" si="2">AVERAGE(D4:S4)</f>
        <v>2.125</v>
      </c>
      <c r="AO4" s="15">
        <f t="shared" ref="AO4:AO42" si="3">AVERAGE(T4,W4,U4,V4)</f>
        <v>1.5</v>
      </c>
      <c r="AP4" s="16">
        <f t="shared" ref="AP4:AP42" si="4">AVERAGE(AC4,AA4,AB4,AD4)</f>
        <v>2.25</v>
      </c>
      <c r="AQ4" s="16">
        <f t="shared" ref="AQ4:AQ42" si="5">AVERAGE(Y4,X4,Z4)</f>
        <v>2.6666666666666665</v>
      </c>
      <c r="AR4" s="16">
        <f t="shared" ref="AR4:AR42" si="6">AVERAGE(AE4:AG4,AH4,AI4)</f>
        <v>1.4</v>
      </c>
      <c r="AS4" s="17">
        <f t="shared" ref="AS4:AS42" si="7">AVERAGE(T4:AI4)</f>
        <v>1.875</v>
      </c>
      <c r="AT4" s="18" t="str">
        <f t="shared" ref="AT4:AT42" si="8">IF(AL4&gt;=4.72,"A",IF(AL4&gt;=4.4,"B",IF(AL4&gt;=3.76,"C",IF(AL4&gt;=2.37,"D",IF(AL4&lt;2.37,"E")))))</f>
        <v>E</v>
      </c>
      <c r="AU4" s="19" t="str">
        <f t="shared" ref="AU4:AU42" si="9">IF(AM4&gt;=4.53,"A",IF(AM4&gt;=4.23,"B",IF(AM4&gt;=3.62,"C",IF(AM4&gt;=2.31,"D",IF(AM4&lt;2.31,"E")))))</f>
        <v>E</v>
      </c>
      <c r="AV4" s="18" t="str">
        <f t="shared" ref="AV4:AV42" si="10">IF(AO4&gt;=4.75,"A",IF(AO4&gt;=4.44,"B",IF(AO4&gt;=3.83,"C",IF(AO4&gt;=2.5,"D",IF(AO4&lt;2.5,"E")))))</f>
        <v>E</v>
      </c>
      <c r="AW4" s="20" t="str">
        <f t="shared" ref="AW4:AW42" si="11">IF(AP4&gt;=4.88,"A",IF(AP4&gt;=4.61,"B",IF(AP4&gt;=4.07,"C",IF(AP4&gt;=2.89,"D",IF(AP4&lt;2.89,"E")))))</f>
        <v>E</v>
      </c>
      <c r="AX4" s="20" t="str">
        <f t="shared" ref="AX4:AX42" si="12">IF(AQ4&gt;=5,"A",IF(AQ4&gt;=4.66,"B",IF(AQ4&gt;=4.28,"C",IF(AQ4&gt;=3.06,"D",IF(AQ4&lt;3.06,"E")))))</f>
        <v>E</v>
      </c>
      <c r="AY4" s="19" t="str">
        <f t="shared" ref="AY4:AY42" si="13">IF(AR4&gt;=4.76,"A",IF(AR4&gt;=4.47,"B",IF(AR4&gt;=3.88,"C",IF(AR4&gt;=2.61,"D",IF(AR4&lt;2.61,"E")))))</f>
        <v>E</v>
      </c>
      <c r="AZ4" s="2"/>
      <c r="BA4" s="2"/>
    </row>
    <row r="5" spans="1:53" s="38" customFormat="1" ht="19.2" customHeight="1" x14ac:dyDescent="0.45">
      <c r="A5" s="90">
        <v>3</v>
      </c>
      <c r="B5" s="96" t="str">
        <f>名簿!B5</f>
        <v>Cさん</v>
      </c>
      <c r="C5" s="197">
        <v>4</v>
      </c>
      <c r="D5" s="55">
        <v>3</v>
      </c>
      <c r="E5" s="56">
        <v>3</v>
      </c>
      <c r="F5" s="56">
        <v>3</v>
      </c>
      <c r="G5" s="56">
        <v>2</v>
      </c>
      <c r="H5" s="56">
        <v>2</v>
      </c>
      <c r="I5" s="57">
        <v>2</v>
      </c>
      <c r="J5" s="58">
        <v>1</v>
      </c>
      <c r="K5" s="59">
        <v>1</v>
      </c>
      <c r="L5" s="59">
        <v>1</v>
      </c>
      <c r="M5" s="59">
        <v>2</v>
      </c>
      <c r="N5" s="59">
        <v>2</v>
      </c>
      <c r="O5" s="59">
        <v>2</v>
      </c>
      <c r="P5" s="59">
        <v>3</v>
      </c>
      <c r="Q5" s="59">
        <v>3</v>
      </c>
      <c r="R5" s="59">
        <v>3</v>
      </c>
      <c r="S5" s="60">
        <v>2</v>
      </c>
      <c r="T5" s="61">
        <v>2</v>
      </c>
      <c r="U5" s="62">
        <v>2</v>
      </c>
      <c r="V5" s="62">
        <v>1</v>
      </c>
      <c r="W5" s="63">
        <v>1</v>
      </c>
      <c r="X5" s="64">
        <v>2</v>
      </c>
      <c r="Y5" s="64">
        <v>2</v>
      </c>
      <c r="Z5" s="64">
        <v>2</v>
      </c>
      <c r="AA5" s="65">
        <v>3</v>
      </c>
      <c r="AB5" s="66">
        <v>3</v>
      </c>
      <c r="AC5" s="66">
        <v>3</v>
      </c>
      <c r="AD5" s="67">
        <v>2</v>
      </c>
      <c r="AE5" s="68">
        <v>2</v>
      </c>
      <c r="AF5" s="68">
        <v>2</v>
      </c>
      <c r="AG5" s="68">
        <v>1</v>
      </c>
      <c r="AH5" s="68">
        <v>1</v>
      </c>
      <c r="AI5" s="69">
        <v>1</v>
      </c>
      <c r="AJ5" s="70">
        <v>2</v>
      </c>
      <c r="AK5" s="132"/>
      <c r="AL5" s="15">
        <f t="shared" si="0"/>
        <v>2.5</v>
      </c>
      <c r="AM5" s="16">
        <f t="shared" si="1"/>
        <v>2</v>
      </c>
      <c r="AN5" s="17">
        <f t="shared" si="2"/>
        <v>2.1875</v>
      </c>
      <c r="AO5" s="15">
        <f t="shared" si="3"/>
        <v>1.5</v>
      </c>
      <c r="AP5" s="16">
        <f t="shared" si="4"/>
        <v>2.75</v>
      </c>
      <c r="AQ5" s="16">
        <f t="shared" si="5"/>
        <v>2</v>
      </c>
      <c r="AR5" s="16">
        <f t="shared" si="6"/>
        <v>1.4</v>
      </c>
      <c r="AS5" s="17">
        <f t="shared" si="7"/>
        <v>1.875</v>
      </c>
      <c r="AT5" s="18" t="str">
        <f t="shared" si="8"/>
        <v>D</v>
      </c>
      <c r="AU5" s="19" t="str">
        <f t="shared" si="9"/>
        <v>E</v>
      </c>
      <c r="AV5" s="18" t="str">
        <f t="shared" si="10"/>
        <v>E</v>
      </c>
      <c r="AW5" s="20" t="str">
        <f t="shared" si="11"/>
        <v>E</v>
      </c>
      <c r="AX5" s="20" t="str">
        <f t="shared" si="12"/>
        <v>E</v>
      </c>
      <c r="AY5" s="19" t="str">
        <f t="shared" si="13"/>
        <v>E</v>
      </c>
      <c r="AZ5" s="2"/>
      <c r="BA5" s="2"/>
    </row>
    <row r="6" spans="1:53" s="38" customFormat="1" ht="19.2" customHeight="1" x14ac:dyDescent="0.45">
      <c r="A6" s="90">
        <v>4</v>
      </c>
      <c r="B6" s="96">
        <f>名簿!B6</f>
        <v>0</v>
      </c>
      <c r="C6" s="197">
        <v>3</v>
      </c>
      <c r="D6" s="55"/>
      <c r="E6" s="56"/>
      <c r="F6" s="56"/>
      <c r="G6" s="56"/>
      <c r="H6" s="56"/>
      <c r="I6" s="57"/>
      <c r="J6" s="58"/>
      <c r="K6" s="59"/>
      <c r="L6" s="59"/>
      <c r="M6" s="59"/>
      <c r="N6" s="59"/>
      <c r="O6" s="59"/>
      <c r="P6" s="59"/>
      <c r="Q6" s="59"/>
      <c r="R6" s="59"/>
      <c r="S6" s="60"/>
      <c r="T6" s="61"/>
      <c r="U6" s="62"/>
      <c r="V6" s="62"/>
      <c r="W6" s="63"/>
      <c r="X6" s="64"/>
      <c r="Y6" s="64"/>
      <c r="Z6" s="64"/>
      <c r="AA6" s="65"/>
      <c r="AB6" s="66"/>
      <c r="AC6" s="66"/>
      <c r="AD6" s="67"/>
      <c r="AE6" s="68"/>
      <c r="AF6" s="68"/>
      <c r="AG6" s="68"/>
      <c r="AH6" s="68"/>
      <c r="AI6" s="69"/>
      <c r="AJ6" s="70"/>
      <c r="AK6" s="132"/>
      <c r="AL6" s="15" t="e">
        <f t="shared" si="0"/>
        <v>#DIV/0!</v>
      </c>
      <c r="AM6" s="16" t="e">
        <f t="shared" si="1"/>
        <v>#DIV/0!</v>
      </c>
      <c r="AN6" s="17" t="e">
        <f t="shared" si="2"/>
        <v>#DIV/0!</v>
      </c>
      <c r="AO6" s="15" t="e">
        <f t="shared" si="3"/>
        <v>#DIV/0!</v>
      </c>
      <c r="AP6" s="16" t="e">
        <f t="shared" si="4"/>
        <v>#DIV/0!</v>
      </c>
      <c r="AQ6" s="16" t="e">
        <f t="shared" si="5"/>
        <v>#DIV/0!</v>
      </c>
      <c r="AR6" s="16" t="e">
        <f t="shared" si="6"/>
        <v>#DIV/0!</v>
      </c>
      <c r="AS6" s="17" t="e">
        <f t="shared" si="7"/>
        <v>#DIV/0!</v>
      </c>
      <c r="AT6" s="18" t="e">
        <f t="shared" si="8"/>
        <v>#DIV/0!</v>
      </c>
      <c r="AU6" s="19" t="e">
        <f t="shared" si="9"/>
        <v>#DIV/0!</v>
      </c>
      <c r="AV6" s="18" t="e">
        <f t="shared" si="10"/>
        <v>#DIV/0!</v>
      </c>
      <c r="AW6" s="20" t="e">
        <f t="shared" si="11"/>
        <v>#DIV/0!</v>
      </c>
      <c r="AX6" s="20" t="e">
        <f t="shared" si="12"/>
        <v>#DIV/0!</v>
      </c>
      <c r="AY6" s="19" t="e">
        <f t="shared" si="13"/>
        <v>#DIV/0!</v>
      </c>
      <c r="AZ6" s="2"/>
      <c r="BA6" s="2"/>
    </row>
    <row r="7" spans="1:53" s="38" customFormat="1" ht="19.2" customHeight="1" thickBot="1" x14ac:dyDescent="0.5">
      <c r="A7" s="91">
        <v>5</v>
      </c>
      <c r="B7" s="97">
        <f>名簿!B7</f>
        <v>0</v>
      </c>
      <c r="C7" s="198">
        <v>2</v>
      </c>
      <c r="D7" s="71"/>
      <c r="E7" s="72"/>
      <c r="F7" s="72"/>
      <c r="G7" s="72"/>
      <c r="H7" s="72"/>
      <c r="I7" s="73"/>
      <c r="J7" s="74"/>
      <c r="K7" s="75"/>
      <c r="L7" s="75"/>
      <c r="M7" s="75"/>
      <c r="N7" s="75"/>
      <c r="O7" s="75"/>
      <c r="P7" s="75"/>
      <c r="Q7" s="75"/>
      <c r="R7" s="75"/>
      <c r="S7" s="76"/>
      <c r="T7" s="77"/>
      <c r="U7" s="78"/>
      <c r="V7" s="78"/>
      <c r="W7" s="79"/>
      <c r="X7" s="80"/>
      <c r="Y7" s="80"/>
      <c r="Z7" s="80"/>
      <c r="AA7" s="81"/>
      <c r="AB7" s="82"/>
      <c r="AC7" s="82"/>
      <c r="AD7" s="83"/>
      <c r="AE7" s="84"/>
      <c r="AF7" s="84"/>
      <c r="AG7" s="84"/>
      <c r="AH7" s="84"/>
      <c r="AI7" s="85"/>
      <c r="AJ7" s="86"/>
      <c r="AK7" s="132"/>
      <c r="AL7" s="15" t="e">
        <f t="shared" si="0"/>
        <v>#DIV/0!</v>
      </c>
      <c r="AM7" s="16" t="e">
        <f t="shared" si="1"/>
        <v>#DIV/0!</v>
      </c>
      <c r="AN7" s="17" t="e">
        <f t="shared" si="2"/>
        <v>#DIV/0!</v>
      </c>
      <c r="AO7" s="15" t="e">
        <f t="shared" si="3"/>
        <v>#DIV/0!</v>
      </c>
      <c r="AP7" s="16" t="e">
        <f t="shared" si="4"/>
        <v>#DIV/0!</v>
      </c>
      <c r="AQ7" s="16" t="e">
        <f t="shared" si="5"/>
        <v>#DIV/0!</v>
      </c>
      <c r="AR7" s="16" t="e">
        <f t="shared" si="6"/>
        <v>#DIV/0!</v>
      </c>
      <c r="AS7" s="17" t="e">
        <f t="shared" si="7"/>
        <v>#DIV/0!</v>
      </c>
      <c r="AT7" s="18" t="e">
        <f t="shared" si="8"/>
        <v>#DIV/0!</v>
      </c>
      <c r="AU7" s="19" t="e">
        <f t="shared" si="9"/>
        <v>#DIV/0!</v>
      </c>
      <c r="AV7" s="18" t="e">
        <f t="shared" si="10"/>
        <v>#DIV/0!</v>
      </c>
      <c r="AW7" s="20" t="e">
        <f t="shared" si="11"/>
        <v>#DIV/0!</v>
      </c>
      <c r="AX7" s="20" t="e">
        <f t="shared" si="12"/>
        <v>#DIV/0!</v>
      </c>
      <c r="AY7" s="19" t="e">
        <f t="shared" si="13"/>
        <v>#DIV/0!</v>
      </c>
      <c r="AZ7" s="2"/>
      <c r="BA7" s="2"/>
    </row>
    <row r="8" spans="1:53" s="38" customFormat="1" ht="19.2" customHeight="1" x14ac:dyDescent="0.45">
      <c r="A8" s="90">
        <v>6</v>
      </c>
      <c r="B8" s="96">
        <f>名簿!B8</f>
        <v>0</v>
      </c>
      <c r="C8" s="197"/>
      <c r="D8" s="55"/>
      <c r="E8" s="56"/>
      <c r="F8" s="56"/>
      <c r="G8" s="56"/>
      <c r="H8" s="56"/>
      <c r="I8" s="57"/>
      <c r="J8" s="58"/>
      <c r="K8" s="59"/>
      <c r="L8" s="59"/>
      <c r="M8" s="59"/>
      <c r="N8" s="59"/>
      <c r="O8" s="59"/>
      <c r="P8" s="59"/>
      <c r="Q8" s="59"/>
      <c r="R8" s="59"/>
      <c r="S8" s="60"/>
      <c r="T8" s="61"/>
      <c r="U8" s="62"/>
      <c r="V8" s="62"/>
      <c r="W8" s="63"/>
      <c r="X8" s="64"/>
      <c r="Y8" s="64"/>
      <c r="Z8" s="64"/>
      <c r="AA8" s="65"/>
      <c r="AB8" s="66"/>
      <c r="AC8" s="66"/>
      <c r="AD8" s="67"/>
      <c r="AE8" s="68"/>
      <c r="AF8" s="68"/>
      <c r="AG8" s="68"/>
      <c r="AH8" s="68"/>
      <c r="AI8" s="69"/>
      <c r="AJ8" s="70"/>
      <c r="AK8" s="132"/>
      <c r="AL8" s="15" t="e">
        <f t="shared" si="0"/>
        <v>#DIV/0!</v>
      </c>
      <c r="AM8" s="16" t="e">
        <f t="shared" si="1"/>
        <v>#DIV/0!</v>
      </c>
      <c r="AN8" s="17" t="e">
        <f t="shared" si="2"/>
        <v>#DIV/0!</v>
      </c>
      <c r="AO8" s="15" t="e">
        <f t="shared" si="3"/>
        <v>#DIV/0!</v>
      </c>
      <c r="AP8" s="16" t="e">
        <f t="shared" si="4"/>
        <v>#DIV/0!</v>
      </c>
      <c r="AQ8" s="16" t="e">
        <f t="shared" si="5"/>
        <v>#DIV/0!</v>
      </c>
      <c r="AR8" s="16" t="e">
        <f t="shared" si="6"/>
        <v>#DIV/0!</v>
      </c>
      <c r="AS8" s="17" t="e">
        <f t="shared" si="7"/>
        <v>#DIV/0!</v>
      </c>
      <c r="AT8" s="18" t="e">
        <f t="shared" si="8"/>
        <v>#DIV/0!</v>
      </c>
      <c r="AU8" s="19" t="e">
        <f t="shared" si="9"/>
        <v>#DIV/0!</v>
      </c>
      <c r="AV8" s="18" t="e">
        <f t="shared" si="10"/>
        <v>#DIV/0!</v>
      </c>
      <c r="AW8" s="20" t="e">
        <f t="shared" si="11"/>
        <v>#DIV/0!</v>
      </c>
      <c r="AX8" s="20" t="e">
        <f t="shared" si="12"/>
        <v>#DIV/0!</v>
      </c>
      <c r="AY8" s="19" t="e">
        <f t="shared" si="13"/>
        <v>#DIV/0!</v>
      </c>
      <c r="AZ8" s="2"/>
      <c r="BA8" s="2"/>
    </row>
    <row r="9" spans="1:53" s="38" customFormat="1" ht="19.2" customHeight="1" x14ac:dyDescent="0.45">
      <c r="A9" s="90">
        <v>7</v>
      </c>
      <c r="B9" s="96">
        <f>名簿!B9</f>
        <v>0</v>
      </c>
      <c r="C9" s="197"/>
      <c r="D9" s="55"/>
      <c r="E9" s="56"/>
      <c r="F9" s="56"/>
      <c r="G9" s="56"/>
      <c r="H9" s="56"/>
      <c r="I9" s="57"/>
      <c r="J9" s="58"/>
      <c r="K9" s="59"/>
      <c r="L9" s="59"/>
      <c r="M9" s="59"/>
      <c r="N9" s="59"/>
      <c r="O9" s="59"/>
      <c r="P9" s="59"/>
      <c r="Q9" s="59"/>
      <c r="R9" s="59"/>
      <c r="S9" s="60"/>
      <c r="T9" s="61"/>
      <c r="U9" s="62"/>
      <c r="V9" s="62"/>
      <c r="W9" s="63"/>
      <c r="X9" s="64"/>
      <c r="Y9" s="64"/>
      <c r="Z9" s="64"/>
      <c r="AA9" s="65"/>
      <c r="AB9" s="66"/>
      <c r="AC9" s="66"/>
      <c r="AD9" s="67"/>
      <c r="AE9" s="68"/>
      <c r="AF9" s="68"/>
      <c r="AG9" s="68"/>
      <c r="AH9" s="68"/>
      <c r="AI9" s="69"/>
      <c r="AJ9" s="70"/>
      <c r="AK9" s="132"/>
      <c r="AL9" s="15" t="e">
        <f t="shared" si="0"/>
        <v>#DIV/0!</v>
      </c>
      <c r="AM9" s="16" t="e">
        <f t="shared" si="1"/>
        <v>#DIV/0!</v>
      </c>
      <c r="AN9" s="17" t="e">
        <f t="shared" si="2"/>
        <v>#DIV/0!</v>
      </c>
      <c r="AO9" s="15" t="e">
        <f t="shared" si="3"/>
        <v>#DIV/0!</v>
      </c>
      <c r="AP9" s="16" t="e">
        <f t="shared" si="4"/>
        <v>#DIV/0!</v>
      </c>
      <c r="AQ9" s="16" t="e">
        <f t="shared" si="5"/>
        <v>#DIV/0!</v>
      </c>
      <c r="AR9" s="16" t="e">
        <f t="shared" si="6"/>
        <v>#DIV/0!</v>
      </c>
      <c r="AS9" s="17" t="e">
        <f t="shared" si="7"/>
        <v>#DIV/0!</v>
      </c>
      <c r="AT9" s="18" t="e">
        <f t="shared" si="8"/>
        <v>#DIV/0!</v>
      </c>
      <c r="AU9" s="19" t="e">
        <f t="shared" si="9"/>
        <v>#DIV/0!</v>
      </c>
      <c r="AV9" s="18" t="e">
        <f t="shared" si="10"/>
        <v>#DIV/0!</v>
      </c>
      <c r="AW9" s="20" t="e">
        <f t="shared" si="11"/>
        <v>#DIV/0!</v>
      </c>
      <c r="AX9" s="20" t="e">
        <f t="shared" si="12"/>
        <v>#DIV/0!</v>
      </c>
      <c r="AY9" s="19" t="e">
        <f t="shared" si="13"/>
        <v>#DIV/0!</v>
      </c>
      <c r="AZ9" s="2"/>
      <c r="BA9" s="2"/>
    </row>
    <row r="10" spans="1:53" s="38" customFormat="1" ht="19.2" customHeight="1" x14ac:dyDescent="0.45">
      <c r="A10" s="90">
        <v>8</v>
      </c>
      <c r="B10" s="96">
        <f>名簿!B10</f>
        <v>0</v>
      </c>
      <c r="C10" s="197"/>
      <c r="D10" s="55"/>
      <c r="E10" s="56"/>
      <c r="F10" s="56"/>
      <c r="G10" s="56"/>
      <c r="H10" s="56"/>
      <c r="I10" s="57"/>
      <c r="J10" s="58"/>
      <c r="K10" s="59"/>
      <c r="L10" s="59"/>
      <c r="M10" s="59"/>
      <c r="N10" s="59"/>
      <c r="O10" s="59"/>
      <c r="P10" s="59"/>
      <c r="Q10" s="59"/>
      <c r="R10" s="59"/>
      <c r="S10" s="60"/>
      <c r="T10" s="61"/>
      <c r="U10" s="62"/>
      <c r="V10" s="62"/>
      <c r="W10" s="63"/>
      <c r="X10" s="64"/>
      <c r="Y10" s="64"/>
      <c r="Z10" s="64"/>
      <c r="AA10" s="65"/>
      <c r="AB10" s="66"/>
      <c r="AC10" s="66"/>
      <c r="AD10" s="67"/>
      <c r="AE10" s="68"/>
      <c r="AF10" s="68"/>
      <c r="AG10" s="68"/>
      <c r="AH10" s="68"/>
      <c r="AI10" s="69"/>
      <c r="AJ10" s="70"/>
      <c r="AK10" s="132"/>
      <c r="AL10" s="15" t="e">
        <f t="shared" si="0"/>
        <v>#DIV/0!</v>
      </c>
      <c r="AM10" s="16" t="e">
        <f t="shared" si="1"/>
        <v>#DIV/0!</v>
      </c>
      <c r="AN10" s="17" t="e">
        <f t="shared" si="2"/>
        <v>#DIV/0!</v>
      </c>
      <c r="AO10" s="15" t="e">
        <f t="shared" si="3"/>
        <v>#DIV/0!</v>
      </c>
      <c r="AP10" s="16" t="e">
        <f t="shared" si="4"/>
        <v>#DIV/0!</v>
      </c>
      <c r="AQ10" s="16" t="e">
        <f t="shared" si="5"/>
        <v>#DIV/0!</v>
      </c>
      <c r="AR10" s="16" t="e">
        <f t="shared" si="6"/>
        <v>#DIV/0!</v>
      </c>
      <c r="AS10" s="17" t="e">
        <f t="shared" si="7"/>
        <v>#DIV/0!</v>
      </c>
      <c r="AT10" s="18" t="e">
        <f t="shared" si="8"/>
        <v>#DIV/0!</v>
      </c>
      <c r="AU10" s="19" t="e">
        <f t="shared" si="9"/>
        <v>#DIV/0!</v>
      </c>
      <c r="AV10" s="18" t="e">
        <f t="shared" si="10"/>
        <v>#DIV/0!</v>
      </c>
      <c r="AW10" s="20" t="e">
        <f t="shared" si="11"/>
        <v>#DIV/0!</v>
      </c>
      <c r="AX10" s="20" t="e">
        <f t="shared" si="12"/>
        <v>#DIV/0!</v>
      </c>
      <c r="AY10" s="19" t="e">
        <f t="shared" si="13"/>
        <v>#DIV/0!</v>
      </c>
      <c r="AZ10" s="2"/>
      <c r="BA10" s="2"/>
    </row>
    <row r="11" spans="1:53" s="38" customFormat="1" ht="19.2" customHeight="1" x14ac:dyDescent="0.45">
      <c r="A11" s="90">
        <v>9</v>
      </c>
      <c r="B11" s="96">
        <f>名簿!B11</f>
        <v>0</v>
      </c>
      <c r="C11" s="197"/>
      <c r="D11" s="55"/>
      <c r="E11" s="56"/>
      <c r="F11" s="56"/>
      <c r="G11" s="56"/>
      <c r="H11" s="56"/>
      <c r="I11" s="57"/>
      <c r="J11" s="58"/>
      <c r="K11" s="59"/>
      <c r="L11" s="59"/>
      <c r="M11" s="59"/>
      <c r="N11" s="59"/>
      <c r="O11" s="59"/>
      <c r="P11" s="59"/>
      <c r="Q11" s="59"/>
      <c r="R11" s="59"/>
      <c r="S11" s="60"/>
      <c r="T11" s="61"/>
      <c r="U11" s="62"/>
      <c r="V11" s="62"/>
      <c r="W11" s="63"/>
      <c r="X11" s="64"/>
      <c r="Y11" s="64"/>
      <c r="Z11" s="64"/>
      <c r="AA11" s="65"/>
      <c r="AB11" s="66"/>
      <c r="AC11" s="66"/>
      <c r="AD11" s="67"/>
      <c r="AE11" s="68"/>
      <c r="AF11" s="68"/>
      <c r="AG11" s="68"/>
      <c r="AH11" s="68"/>
      <c r="AI11" s="69"/>
      <c r="AJ11" s="70"/>
      <c r="AK11" s="132"/>
      <c r="AL11" s="15" t="e">
        <f t="shared" si="0"/>
        <v>#DIV/0!</v>
      </c>
      <c r="AM11" s="16" t="e">
        <f t="shared" si="1"/>
        <v>#DIV/0!</v>
      </c>
      <c r="AN11" s="17" t="e">
        <f t="shared" si="2"/>
        <v>#DIV/0!</v>
      </c>
      <c r="AO11" s="15" t="e">
        <f t="shared" si="3"/>
        <v>#DIV/0!</v>
      </c>
      <c r="AP11" s="16" t="e">
        <f t="shared" si="4"/>
        <v>#DIV/0!</v>
      </c>
      <c r="AQ11" s="16" t="e">
        <f t="shared" si="5"/>
        <v>#DIV/0!</v>
      </c>
      <c r="AR11" s="16" t="e">
        <f t="shared" si="6"/>
        <v>#DIV/0!</v>
      </c>
      <c r="AS11" s="17" t="e">
        <f t="shared" si="7"/>
        <v>#DIV/0!</v>
      </c>
      <c r="AT11" s="18" t="e">
        <f t="shared" si="8"/>
        <v>#DIV/0!</v>
      </c>
      <c r="AU11" s="19" t="e">
        <f t="shared" si="9"/>
        <v>#DIV/0!</v>
      </c>
      <c r="AV11" s="18" t="e">
        <f t="shared" si="10"/>
        <v>#DIV/0!</v>
      </c>
      <c r="AW11" s="20" t="e">
        <f t="shared" si="11"/>
        <v>#DIV/0!</v>
      </c>
      <c r="AX11" s="20" t="e">
        <f t="shared" si="12"/>
        <v>#DIV/0!</v>
      </c>
      <c r="AY11" s="19" t="e">
        <f t="shared" si="13"/>
        <v>#DIV/0!</v>
      </c>
      <c r="AZ11" s="2"/>
      <c r="BA11" s="2"/>
    </row>
    <row r="12" spans="1:53" s="38" customFormat="1" ht="19.2" customHeight="1" thickBot="1" x14ac:dyDescent="0.5">
      <c r="A12" s="90">
        <v>10</v>
      </c>
      <c r="B12" s="96">
        <f>名簿!B12</f>
        <v>0</v>
      </c>
      <c r="C12" s="197"/>
      <c r="D12" s="55"/>
      <c r="E12" s="56"/>
      <c r="F12" s="56"/>
      <c r="G12" s="56"/>
      <c r="H12" s="56"/>
      <c r="I12" s="57"/>
      <c r="J12" s="58"/>
      <c r="K12" s="59"/>
      <c r="L12" s="59"/>
      <c r="M12" s="59"/>
      <c r="N12" s="59"/>
      <c r="O12" s="59"/>
      <c r="P12" s="59"/>
      <c r="Q12" s="59"/>
      <c r="R12" s="59"/>
      <c r="S12" s="60"/>
      <c r="T12" s="61"/>
      <c r="U12" s="62"/>
      <c r="V12" s="62"/>
      <c r="W12" s="63"/>
      <c r="X12" s="64"/>
      <c r="Y12" s="64"/>
      <c r="Z12" s="64"/>
      <c r="AA12" s="65"/>
      <c r="AB12" s="66"/>
      <c r="AC12" s="66"/>
      <c r="AD12" s="67"/>
      <c r="AE12" s="68"/>
      <c r="AF12" s="68"/>
      <c r="AG12" s="68"/>
      <c r="AH12" s="68"/>
      <c r="AI12" s="69"/>
      <c r="AJ12" s="70"/>
      <c r="AK12" s="132"/>
      <c r="AL12" s="15" t="e">
        <f t="shared" si="0"/>
        <v>#DIV/0!</v>
      </c>
      <c r="AM12" s="16" t="e">
        <f t="shared" si="1"/>
        <v>#DIV/0!</v>
      </c>
      <c r="AN12" s="17" t="e">
        <f t="shared" si="2"/>
        <v>#DIV/0!</v>
      </c>
      <c r="AO12" s="15" t="e">
        <f t="shared" si="3"/>
        <v>#DIV/0!</v>
      </c>
      <c r="AP12" s="16" t="e">
        <f t="shared" si="4"/>
        <v>#DIV/0!</v>
      </c>
      <c r="AQ12" s="16" t="e">
        <f t="shared" si="5"/>
        <v>#DIV/0!</v>
      </c>
      <c r="AR12" s="16" t="e">
        <f t="shared" si="6"/>
        <v>#DIV/0!</v>
      </c>
      <c r="AS12" s="17" t="e">
        <f t="shared" si="7"/>
        <v>#DIV/0!</v>
      </c>
      <c r="AT12" s="18" t="e">
        <f t="shared" si="8"/>
        <v>#DIV/0!</v>
      </c>
      <c r="AU12" s="19" t="e">
        <f t="shared" si="9"/>
        <v>#DIV/0!</v>
      </c>
      <c r="AV12" s="18" t="e">
        <f t="shared" si="10"/>
        <v>#DIV/0!</v>
      </c>
      <c r="AW12" s="20" t="e">
        <f t="shared" si="11"/>
        <v>#DIV/0!</v>
      </c>
      <c r="AX12" s="20" t="e">
        <f t="shared" si="12"/>
        <v>#DIV/0!</v>
      </c>
      <c r="AY12" s="19" t="e">
        <f t="shared" si="13"/>
        <v>#DIV/0!</v>
      </c>
      <c r="AZ12" s="2"/>
      <c r="BA12" s="2"/>
    </row>
    <row r="13" spans="1:53" s="38" customFormat="1" ht="19.2" customHeight="1" x14ac:dyDescent="0.45">
      <c r="A13" s="89">
        <v>11</v>
      </c>
      <c r="B13" s="95">
        <f>名簿!B13</f>
        <v>0</v>
      </c>
      <c r="C13" s="196"/>
      <c r="D13" s="39"/>
      <c r="E13" s="40"/>
      <c r="F13" s="40"/>
      <c r="G13" s="40"/>
      <c r="H13" s="40"/>
      <c r="I13" s="41"/>
      <c r="J13" s="42"/>
      <c r="K13" s="43"/>
      <c r="L13" s="43"/>
      <c r="M13" s="43"/>
      <c r="N13" s="43"/>
      <c r="O13" s="43"/>
      <c r="P13" s="43"/>
      <c r="Q13" s="43"/>
      <c r="R13" s="43"/>
      <c r="S13" s="44"/>
      <c r="T13" s="45"/>
      <c r="U13" s="46"/>
      <c r="V13" s="46"/>
      <c r="W13" s="47"/>
      <c r="X13" s="48"/>
      <c r="Y13" s="48"/>
      <c r="Z13" s="48"/>
      <c r="AA13" s="49"/>
      <c r="AB13" s="50"/>
      <c r="AC13" s="50"/>
      <c r="AD13" s="51"/>
      <c r="AE13" s="52"/>
      <c r="AF13" s="52"/>
      <c r="AG13" s="52"/>
      <c r="AH13" s="52"/>
      <c r="AI13" s="53"/>
      <c r="AJ13" s="54"/>
      <c r="AK13" s="132"/>
      <c r="AL13" s="15" t="e">
        <f t="shared" si="0"/>
        <v>#DIV/0!</v>
      </c>
      <c r="AM13" s="16" t="e">
        <f t="shared" si="1"/>
        <v>#DIV/0!</v>
      </c>
      <c r="AN13" s="17" t="e">
        <f t="shared" si="2"/>
        <v>#DIV/0!</v>
      </c>
      <c r="AO13" s="15" t="e">
        <f t="shared" si="3"/>
        <v>#DIV/0!</v>
      </c>
      <c r="AP13" s="16" t="e">
        <f t="shared" si="4"/>
        <v>#DIV/0!</v>
      </c>
      <c r="AQ13" s="16" t="e">
        <f t="shared" si="5"/>
        <v>#DIV/0!</v>
      </c>
      <c r="AR13" s="16" t="e">
        <f t="shared" si="6"/>
        <v>#DIV/0!</v>
      </c>
      <c r="AS13" s="17" t="e">
        <f t="shared" si="7"/>
        <v>#DIV/0!</v>
      </c>
      <c r="AT13" s="18" t="e">
        <f t="shared" si="8"/>
        <v>#DIV/0!</v>
      </c>
      <c r="AU13" s="19" t="e">
        <f t="shared" si="9"/>
        <v>#DIV/0!</v>
      </c>
      <c r="AV13" s="18" t="e">
        <f t="shared" si="10"/>
        <v>#DIV/0!</v>
      </c>
      <c r="AW13" s="20" t="e">
        <f t="shared" si="11"/>
        <v>#DIV/0!</v>
      </c>
      <c r="AX13" s="20" t="e">
        <f t="shared" si="12"/>
        <v>#DIV/0!</v>
      </c>
      <c r="AY13" s="19" t="e">
        <f t="shared" si="13"/>
        <v>#DIV/0!</v>
      </c>
      <c r="AZ13" s="2"/>
      <c r="BA13" s="2"/>
    </row>
    <row r="14" spans="1:53" s="38" customFormat="1" ht="19.2" customHeight="1" x14ac:dyDescent="0.45">
      <c r="A14" s="90">
        <v>12</v>
      </c>
      <c r="B14" s="96">
        <f>名簿!B14</f>
        <v>0</v>
      </c>
      <c r="C14" s="197"/>
      <c r="D14" s="55"/>
      <c r="E14" s="56"/>
      <c r="F14" s="56"/>
      <c r="G14" s="56"/>
      <c r="H14" s="56"/>
      <c r="I14" s="57"/>
      <c r="J14" s="58"/>
      <c r="K14" s="59"/>
      <c r="L14" s="59"/>
      <c r="M14" s="59"/>
      <c r="N14" s="59"/>
      <c r="O14" s="59"/>
      <c r="P14" s="59"/>
      <c r="Q14" s="59"/>
      <c r="R14" s="59"/>
      <c r="S14" s="60"/>
      <c r="T14" s="61"/>
      <c r="U14" s="62"/>
      <c r="V14" s="62"/>
      <c r="W14" s="63"/>
      <c r="X14" s="64"/>
      <c r="Y14" s="64"/>
      <c r="Z14" s="64"/>
      <c r="AA14" s="65"/>
      <c r="AB14" s="66"/>
      <c r="AC14" s="66"/>
      <c r="AD14" s="67"/>
      <c r="AE14" s="68"/>
      <c r="AF14" s="68"/>
      <c r="AG14" s="68"/>
      <c r="AH14" s="68"/>
      <c r="AI14" s="69"/>
      <c r="AJ14" s="70"/>
      <c r="AK14" s="132"/>
      <c r="AL14" s="15" t="e">
        <f t="shared" si="0"/>
        <v>#DIV/0!</v>
      </c>
      <c r="AM14" s="16" t="e">
        <f t="shared" si="1"/>
        <v>#DIV/0!</v>
      </c>
      <c r="AN14" s="17" t="e">
        <f t="shared" si="2"/>
        <v>#DIV/0!</v>
      </c>
      <c r="AO14" s="15" t="e">
        <f t="shared" si="3"/>
        <v>#DIV/0!</v>
      </c>
      <c r="AP14" s="16" t="e">
        <f t="shared" si="4"/>
        <v>#DIV/0!</v>
      </c>
      <c r="AQ14" s="16" t="e">
        <f t="shared" si="5"/>
        <v>#DIV/0!</v>
      </c>
      <c r="AR14" s="16" t="e">
        <f t="shared" si="6"/>
        <v>#DIV/0!</v>
      </c>
      <c r="AS14" s="17" t="e">
        <f t="shared" si="7"/>
        <v>#DIV/0!</v>
      </c>
      <c r="AT14" s="18" t="e">
        <f t="shared" si="8"/>
        <v>#DIV/0!</v>
      </c>
      <c r="AU14" s="19" t="e">
        <f t="shared" si="9"/>
        <v>#DIV/0!</v>
      </c>
      <c r="AV14" s="18" t="e">
        <f t="shared" si="10"/>
        <v>#DIV/0!</v>
      </c>
      <c r="AW14" s="20" t="e">
        <f t="shared" si="11"/>
        <v>#DIV/0!</v>
      </c>
      <c r="AX14" s="20" t="e">
        <f t="shared" si="12"/>
        <v>#DIV/0!</v>
      </c>
      <c r="AY14" s="19" t="e">
        <f t="shared" si="13"/>
        <v>#DIV/0!</v>
      </c>
      <c r="AZ14" s="2"/>
      <c r="BA14" s="2"/>
    </row>
    <row r="15" spans="1:53" s="38" customFormat="1" ht="19.2" customHeight="1" x14ac:dyDescent="0.45">
      <c r="A15" s="90">
        <v>13</v>
      </c>
      <c r="B15" s="96">
        <f>名簿!B15</f>
        <v>0</v>
      </c>
      <c r="C15" s="197"/>
      <c r="D15" s="55"/>
      <c r="E15" s="56"/>
      <c r="F15" s="56"/>
      <c r="G15" s="56"/>
      <c r="H15" s="56"/>
      <c r="I15" s="57"/>
      <c r="J15" s="58"/>
      <c r="K15" s="59"/>
      <c r="L15" s="59"/>
      <c r="M15" s="59"/>
      <c r="N15" s="59"/>
      <c r="O15" s="59"/>
      <c r="P15" s="59"/>
      <c r="Q15" s="59"/>
      <c r="R15" s="59"/>
      <c r="S15" s="60"/>
      <c r="T15" s="61"/>
      <c r="U15" s="62"/>
      <c r="V15" s="62"/>
      <c r="W15" s="63"/>
      <c r="X15" s="64"/>
      <c r="Y15" s="64"/>
      <c r="Z15" s="64"/>
      <c r="AA15" s="65"/>
      <c r="AB15" s="66"/>
      <c r="AC15" s="66"/>
      <c r="AD15" s="67"/>
      <c r="AE15" s="68"/>
      <c r="AF15" s="68"/>
      <c r="AG15" s="68"/>
      <c r="AH15" s="68"/>
      <c r="AI15" s="69"/>
      <c r="AJ15" s="70"/>
      <c r="AK15" s="132"/>
      <c r="AL15" s="15" t="e">
        <f t="shared" si="0"/>
        <v>#DIV/0!</v>
      </c>
      <c r="AM15" s="16" t="e">
        <f t="shared" si="1"/>
        <v>#DIV/0!</v>
      </c>
      <c r="AN15" s="17" t="e">
        <f t="shared" si="2"/>
        <v>#DIV/0!</v>
      </c>
      <c r="AO15" s="15" t="e">
        <f t="shared" si="3"/>
        <v>#DIV/0!</v>
      </c>
      <c r="AP15" s="16" t="e">
        <f t="shared" si="4"/>
        <v>#DIV/0!</v>
      </c>
      <c r="AQ15" s="16" t="e">
        <f t="shared" si="5"/>
        <v>#DIV/0!</v>
      </c>
      <c r="AR15" s="16" t="e">
        <f t="shared" si="6"/>
        <v>#DIV/0!</v>
      </c>
      <c r="AS15" s="17" t="e">
        <f t="shared" si="7"/>
        <v>#DIV/0!</v>
      </c>
      <c r="AT15" s="18" t="e">
        <f t="shared" si="8"/>
        <v>#DIV/0!</v>
      </c>
      <c r="AU15" s="19" t="e">
        <f t="shared" si="9"/>
        <v>#DIV/0!</v>
      </c>
      <c r="AV15" s="18" t="e">
        <f t="shared" si="10"/>
        <v>#DIV/0!</v>
      </c>
      <c r="AW15" s="20" t="e">
        <f t="shared" si="11"/>
        <v>#DIV/0!</v>
      </c>
      <c r="AX15" s="20" t="e">
        <f t="shared" si="12"/>
        <v>#DIV/0!</v>
      </c>
      <c r="AY15" s="19" t="e">
        <f t="shared" si="13"/>
        <v>#DIV/0!</v>
      </c>
      <c r="AZ15" s="2"/>
      <c r="BA15" s="2"/>
    </row>
    <row r="16" spans="1:53" s="38" customFormat="1" ht="19.2" customHeight="1" x14ac:dyDescent="0.45">
      <c r="A16" s="90">
        <v>14</v>
      </c>
      <c r="B16" s="96">
        <f>名簿!B16</f>
        <v>0</v>
      </c>
      <c r="C16" s="197"/>
      <c r="D16" s="55"/>
      <c r="E16" s="56"/>
      <c r="F16" s="56"/>
      <c r="G16" s="56"/>
      <c r="H16" s="56"/>
      <c r="I16" s="57"/>
      <c r="J16" s="58"/>
      <c r="K16" s="59"/>
      <c r="L16" s="59"/>
      <c r="M16" s="59"/>
      <c r="N16" s="59"/>
      <c r="O16" s="59"/>
      <c r="P16" s="59"/>
      <c r="Q16" s="59"/>
      <c r="R16" s="59"/>
      <c r="S16" s="60"/>
      <c r="T16" s="61"/>
      <c r="U16" s="62"/>
      <c r="V16" s="62"/>
      <c r="W16" s="63"/>
      <c r="X16" s="64"/>
      <c r="Y16" s="64"/>
      <c r="Z16" s="64"/>
      <c r="AA16" s="65"/>
      <c r="AB16" s="66"/>
      <c r="AC16" s="66"/>
      <c r="AD16" s="67"/>
      <c r="AE16" s="68"/>
      <c r="AF16" s="68"/>
      <c r="AG16" s="68"/>
      <c r="AH16" s="68"/>
      <c r="AI16" s="69"/>
      <c r="AJ16" s="70"/>
      <c r="AK16" s="132"/>
      <c r="AL16" s="15" t="e">
        <f t="shared" si="0"/>
        <v>#DIV/0!</v>
      </c>
      <c r="AM16" s="16" t="e">
        <f t="shared" si="1"/>
        <v>#DIV/0!</v>
      </c>
      <c r="AN16" s="17" t="e">
        <f t="shared" si="2"/>
        <v>#DIV/0!</v>
      </c>
      <c r="AO16" s="15" t="e">
        <f t="shared" si="3"/>
        <v>#DIV/0!</v>
      </c>
      <c r="AP16" s="16" t="e">
        <f t="shared" si="4"/>
        <v>#DIV/0!</v>
      </c>
      <c r="AQ16" s="16" t="e">
        <f t="shared" si="5"/>
        <v>#DIV/0!</v>
      </c>
      <c r="AR16" s="16" t="e">
        <f t="shared" si="6"/>
        <v>#DIV/0!</v>
      </c>
      <c r="AS16" s="17" t="e">
        <f t="shared" si="7"/>
        <v>#DIV/0!</v>
      </c>
      <c r="AT16" s="18" t="e">
        <f t="shared" si="8"/>
        <v>#DIV/0!</v>
      </c>
      <c r="AU16" s="19" t="e">
        <f t="shared" si="9"/>
        <v>#DIV/0!</v>
      </c>
      <c r="AV16" s="18" t="e">
        <f t="shared" si="10"/>
        <v>#DIV/0!</v>
      </c>
      <c r="AW16" s="20" t="e">
        <f t="shared" si="11"/>
        <v>#DIV/0!</v>
      </c>
      <c r="AX16" s="20" t="e">
        <f t="shared" si="12"/>
        <v>#DIV/0!</v>
      </c>
      <c r="AY16" s="19" t="e">
        <f t="shared" si="13"/>
        <v>#DIV/0!</v>
      </c>
      <c r="AZ16" s="2"/>
      <c r="BA16" s="2"/>
    </row>
    <row r="17" spans="1:53" s="38" customFormat="1" ht="19.2" customHeight="1" thickBot="1" x14ac:dyDescent="0.5">
      <c r="A17" s="91">
        <v>15</v>
      </c>
      <c r="B17" s="97">
        <f>名簿!B17</f>
        <v>0</v>
      </c>
      <c r="C17" s="198"/>
      <c r="D17" s="71"/>
      <c r="E17" s="72"/>
      <c r="F17" s="72"/>
      <c r="G17" s="72"/>
      <c r="H17" s="72"/>
      <c r="I17" s="73"/>
      <c r="J17" s="74"/>
      <c r="K17" s="75"/>
      <c r="L17" s="75"/>
      <c r="M17" s="75"/>
      <c r="N17" s="75"/>
      <c r="O17" s="75"/>
      <c r="P17" s="75"/>
      <c r="Q17" s="75"/>
      <c r="R17" s="75"/>
      <c r="S17" s="76"/>
      <c r="T17" s="77"/>
      <c r="U17" s="78"/>
      <c r="V17" s="78"/>
      <c r="W17" s="79"/>
      <c r="X17" s="80"/>
      <c r="Y17" s="80"/>
      <c r="Z17" s="80"/>
      <c r="AA17" s="81"/>
      <c r="AB17" s="82"/>
      <c r="AC17" s="82"/>
      <c r="AD17" s="83"/>
      <c r="AE17" s="84"/>
      <c r="AF17" s="84"/>
      <c r="AG17" s="84"/>
      <c r="AH17" s="84"/>
      <c r="AI17" s="85"/>
      <c r="AJ17" s="86"/>
      <c r="AK17" s="132"/>
      <c r="AL17" s="15" t="e">
        <f t="shared" si="0"/>
        <v>#DIV/0!</v>
      </c>
      <c r="AM17" s="16" t="e">
        <f t="shared" si="1"/>
        <v>#DIV/0!</v>
      </c>
      <c r="AN17" s="17" t="e">
        <f t="shared" si="2"/>
        <v>#DIV/0!</v>
      </c>
      <c r="AO17" s="15" t="e">
        <f t="shared" si="3"/>
        <v>#DIV/0!</v>
      </c>
      <c r="AP17" s="16" t="e">
        <f t="shared" si="4"/>
        <v>#DIV/0!</v>
      </c>
      <c r="AQ17" s="16" t="e">
        <f t="shared" si="5"/>
        <v>#DIV/0!</v>
      </c>
      <c r="AR17" s="16" t="e">
        <f t="shared" si="6"/>
        <v>#DIV/0!</v>
      </c>
      <c r="AS17" s="17" t="e">
        <f t="shared" si="7"/>
        <v>#DIV/0!</v>
      </c>
      <c r="AT17" s="18" t="e">
        <f t="shared" si="8"/>
        <v>#DIV/0!</v>
      </c>
      <c r="AU17" s="19" t="e">
        <f t="shared" si="9"/>
        <v>#DIV/0!</v>
      </c>
      <c r="AV17" s="18" t="e">
        <f t="shared" si="10"/>
        <v>#DIV/0!</v>
      </c>
      <c r="AW17" s="20" t="e">
        <f t="shared" si="11"/>
        <v>#DIV/0!</v>
      </c>
      <c r="AX17" s="20" t="e">
        <f t="shared" si="12"/>
        <v>#DIV/0!</v>
      </c>
      <c r="AY17" s="19" t="e">
        <f t="shared" si="13"/>
        <v>#DIV/0!</v>
      </c>
      <c r="AZ17" s="2"/>
      <c r="BA17" s="2"/>
    </row>
    <row r="18" spans="1:53" s="38" customFormat="1" ht="19.2" customHeight="1" x14ac:dyDescent="0.45">
      <c r="A18" s="90">
        <v>16</v>
      </c>
      <c r="B18" s="96">
        <f>名簿!B18</f>
        <v>0</v>
      </c>
      <c r="C18" s="197"/>
      <c r="D18" s="55"/>
      <c r="E18" s="56"/>
      <c r="F18" s="56"/>
      <c r="G18" s="56"/>
      <c r="H18" s="56"/>
      <c r="I18" s="57"/>
      <c r="J18" s="58"/>
      <c r="K18" s="59"/>
      <c r="L18" s="59"/>
      <c r="M18" s="59"/>
      <c r="N18" s="59"/>
      <c r="O18" s="59"/>
      <c r="P18" s="59"/>
      <c r="Q18" s="59"/>
      <c r="R18" s="59"/>
      <c r="S18" s="60"/>
      <c r="T18" s="61"/>
      <c r="U18" s="62"/>
      <c r="V18" s="62"/>
      <c r="W18" s="63"/>
      <c r="X18" s="64"/>
      <c r="Y18" s="64"/>
      <c r="Z18" s="64"/>
      <c r="AA18" s="65"/>
      <c r="AB18" s="66"/>
      <c r="AC18" s="66"/>
      <c r="AD18" s="67"/>
      <c r="AE18" s="68"/>
      <c r="AF18" s="68"/>
      <c r="AG18" s="68"/>
      <c r="AH18" s="68"/>
      <c r="AI18" s="69"/>
      <c r="AJ18" s="70"/>
      <c r="AK18" s="132"/>
      <c r="AL18" s="15" t="e">
        <f t="shared" si="0"/>
        <v>#DIV/0!</v>
      </c>
      <c r="AM18" s="16" t="e">
        <f t="shared" si="1"/>
        <v>#DIV/0!</v>
      </c>
      <c r="AN18" s="17" t="e">
        <f t="shared" si="2"/>
        <v>#DIV/0!</v>
      </c>
      <c r="AO18" s="15" t="e">
        <f t="shared" si="3"/>
        <v>#DIV/0!</v>
      </c>
      <c r="AP18" s="16" t="e">
        <f t="shared" si="4"/>
        <v>#DIV/0!</v>
      </c>
      <c r="AQ18" s="16" t="e">
        <f t="shared" si="5"/>
        <v>#DIV/0!</v>
      </c>
      <c r="AR18" s="16" t="e">
        <f t="shared" si="6"/>
        <v>#DIV/0!</v>
      </c>
      <c r="AS18" s="17" t="e">
        <f t="shared" si="7"/>
        <v>#DIV/0!</v>
      </c>
      <c r="AT18" s="18" t="e">
        <f t="shared" si="8"/>
        <v>#DIV/0!</v>
      </c>
      <c r="AU18" s="19" t="e">
        <f t="shared" si="9"/>
        <v>#DIV/0!</v>
      </c>
      <c r="AV18" s="18" t="e">
        <f t="shared" si="10"/>
        <v>#DIV/0!</v>
      </c>
      <c r="AW18" s="20" t="e">
        <f t="shared" si="11"/>
        <v>#DIV/0!</v>
      </c>
      <c r="AX18" s="20" t="e">
        <f t="shared" si="12"/>
        <v>#DIV/0!</v>
      </c>
      <c r="AY18" s="19" t="e">
        <f t="shared" si="13"/>
        <v>#DIV/0!</v>
      </c>
      <c r="AZ18" s="2"/>
      <c r="BA18" s="2"/>
    </row>
    <row r="19" spans="1:53" s="38" customFormat="1" ht="19.2" customHeight="1" x14ac:dyDescent="0.45">
      <c r="A19" s="90">
        <v>17</v>
      </c>
      <c r="B19" s="96">
        <f>名簿!B19</f>
        <v>0</v>
      </c>
      <c r="C19" s="197"/>
      <c r="D19" s="55"/>
      <c r="E19" s="56"/>
      <c r="F19" s="56"/>
      <c r="G19" s="56"/>
      <c r="H19" s="56"/>
      <c r="I19" s="57"/>
      <c r="J19" s="58"/>
      <c r="K19" s="59"/>
      <c r="L19" s="59"/>
      <c r="M19" s="59"/>
      <c r="N19" s="59"/>
      <c r="O19" s="59"/>
      <c r="P19" s="59"/>
      <c r="Q19" s="59"/>
      <c r="R19" s="59"/>
      <c r="S19" s="60"/>
      <c r="T19" s="61"/>
      <c r="U19" s="62"/>
      <c r="V19" s="62"/>
      <c r="W19" s="63"/>
      <c r="X19" s="64"/>
      <c r="Y19" s="64"/>
      <c r="Z19" s="64"/>
      <c r="AA19" s="65"/>
      <c r="AB19" s="66"/>
      <c r="AC19" s="66"/>
      <c r="AD19" s="67"/>
      <c r="AE19" s="68"/>
      <c r="AF19" s="68"/>
      <c r="AG19" s="68"/>
      <c r="AH19" s="68"/>
      <c r="AI19" s="69"/>
      <c r="AJ19" s="70"/>
      <c r="AK19" s="132"/>
      <c r="AL19" s="15" t="e">
        <f t="shared" si="0"/>
        <v>#DIV/0!</v>
      </c>
      <c r="AM19" s="16" t="e">
        <f t="shared" si="1"/>
        <v>#DIV/0!</v>
      </c>
      <c r="AN19" s="17" t="e">
        <f t="shared" si="2"/>
        <v>#DIV/0!</v>
      </c>
      <c r="AO19" s="15" t="e">
        <f t="shared" si="3"/>
        <v>#DIV/0!</v>
      </c>
      <c r="AP19" s="16" t="e">
        <f t="shared" si="4"/>
        <v>#DIV/0!</v>
      </c>
      <c r="AQ19" s="16" t="e">
        <f t="shared" si="5"/>
        <v>#DIV/0!</v>
      </c>
      <c r="AR19" s="16" t="e">
        <f t="shared" si="6"/>
        <v>#DIV/0!</v>
      </c>
      <c r="AS19" s="17" t="e">
        <f t="shared" si="7"/>
        <v>#DIV/0!</v>
      </c>
      <c r="AT19" s="18" t="e">
        <f t="shared" si="8"/>
        <v>#DIV/0!</v>
      </c>
      <c r="AU19" s="19" t="e">
        <f t="shared" si="9"/>
        <v>#DIV/0!</v>
      </c>
      <c r="AV19" s="18" t="e">
        <f t="shared" si="10"/>
        <v>#DIV/0!</v>
      </c>
      <c r="AW19" s="20" t="e">
        <f t="shared" si="11"/>
        <v>#DIV/0!</v>
      </c>
      <c r="AX19" s="20" t="e">
        <f t="shared" si="12"/>
        <v>#DIV/0!</v>
      </c>
      <c r="AY19" s="19" t="e">
        <f t="shared" si="13"/>
        <v>#DIV/0!</v>
      </c>
      <c r="AZ19" s="2"/>
      <c r="BA19" s="2"/>
    </row>
    <row r="20" spans="1:53" s="38" customFormat="1" ht="19.2" customHeight="1" x14ac:dyDescent="0.45">
      <c r="A20" s="90">
        <v>18</v>
      </c>
      <c r="B20" s="96">
        <f>名簿!B20</f>
        <v>0</v>
      </c>
      <c r="C20" s="197"/>
      <c r="D20" s="55"/>
      <c r="E20" s="56"/>
      <c r="F20" s="56"/>
      <c r="G20" s="56"/>
      <c r="H20" s="56"/>
      <c r="I20" s="57"/>
      <c r="J20" s="58"/>
      <c r="K20" s="59"/>
      <c r="L20" s="59"/>
      <c r="M20" s="59"/>
      <c r="N20" s="59"/>
      <c r="O20" s="59"/>
      <c r="P20" s="59"/>
      <c r="Q20" s="59"/>
      <c r="R20" s="59"/>
      <c r="S20" s="60"/>
      <c r="T20" s="61"/>
      <c r="U20" s="62"/>
      <c r="V20" s="62"/>
      <c r="W20" s="63"/>
      <c r="X20" s="64"/>
      <c r="Y20" s="64"/>
      <c r="Z20" s="64"/>
      <c r="AA20" s="65"/>
      <c r="AB20" s="66"/>
      <c r="AC20" s="66"/>
      <c r="AD20" s="67"/>
      <c r="AE20" s="68"/>
      <c r="AF20" s="68"/>
      <c r="AG20" s="68"/>
      <c r="AH20" s="68"/>
      <c r="AI20" s="69"/>
      <c r="AJ20" s="70"/>
      <c r="AK20" s="132"/>
      <c r="AL20" s="15" t="e">
        <f t="shared" si="0"/>
        <v>#DIV/0!</v>
      </c>
      <c r="AM20" s="16" t="e">
        <f t="shared" si="1"/>
        <v>#DIV/0!</v>
      </c>
      <c r="AN20" s="17" t="e">
        <f t="shared" si="2"/>
        <v>#DIV/0!</v>
      </c>
      <c r="AO20" s="15" t="e">
        <f t="shared" si="3"/>
        <v>#DIV/0!</v>
      </c>
      <c r="AP20" s="16" t="e">
        <f t="shared" si="4"/>
        <v>#DIV/0!</v>
      </c>
      <c r="AQ20" s="16" t="e">
        <f t="shared" si="5"/>
        <v>#DIV/0!</v>
      </c>
      <c r="AR20" s="16" t="e">
        <f t="shared" si="6"/>
        <v>#DIV/0!</v>
      </c>
      <c r="AS20" s="17" t="e">
        <f t="shared" si="7"/>
        <v>#DIV/0!</v>
      </c>
      <c r="AT20" s="18" t="e">
        <f t="shared" si="8"/>
        <v>#DIV/0!</v>
      </c>
      <c r="AU20" s="19" t="e">
        <f t="shared" si="9"/>
        <v>#DIV/0!</v>
      </c>
      <c r="AV20" s="18" t="e">
        <f t="shared" si="10"/>
        <v>#DIV/0!</v>
      </c>
      <c r="AW20" s="20" t="e">
        <f t="shared" si="11"/>
        <v>#DIV/0!</v>
      </c>
      <c r="AX20" s="20" t="e">
        <f t="shared" si="12"/>
        <v>#DIV/0!</v>
      </c>
      <c r="AY20" s="19" t="e">
        <f t="shared" si="13"/>
        <v>#DIV/0!</v>
      </c>
      <c r="AZ20" s="2"/>
      <c r="BA20" s="2"/>
    </row>
    <row r="21" spans="1:53" s="38" customFormat="1" ht="19.2" customHeight="1" x14ac:dyDescent="0.45">
      <c r="A21" s="90">
        <v>19</v>
      </c>
      <c r="B21" s="96">
        <f>名簿!B21</f>
        <v>0</v>
      </c>
      <c r="C21" s="197"/>
      <c r="D21" s="55"/>
      <c r="E21" s="56"/>
      <c r="F21" s="56"/>
      <c r="G21" s="56"/>
      <c r="H21" s="56"/>
      <c r="I21" s="57"/>
      <c r="J21" s="58"/>
      <c r="K21" s="59"/>
      <c r="L21" s="59"/>
      <c r="M21" s="59"/>
      <c r="N21" s="59"/>
      <c r="O21" s="59"/>
      <c r="P21" s="59"/>
      <c r="Q21" s="59"/>
      <c r="R21" s="59"/>
      <c r="S21" s="60"/>
      <c r="T21" s="61"/>
      <c r="U21" s="62"/>
      <c r="V21" s="62"/>
      <c r="W21" s="63"/>
      <c r="X21" s="64"/>
      <c r="Y21" s="64"/>
      <c r="Z21" s="64"/>
      <c r="AA21" s="65"/>
      <c r="AB21" s="66"/>
      <c r="AC21" s="66"/>
      <c r="AD21" s="67"/>
      <c r="AE21" s="68"/>
      <c r="AF21" s="68"/>
      <c r="AG21" s="68"/>
      <c r="AH21" s="68"/>
      <c r="AI21" s="69"/>
      <c r="AJ21" s="70"/>
      <c r="AK21" s="132"/>
      <c r="AL21" s="15" t="e">
        <f t="shared" si="0"/>
        <v>#DIV/0!</v>
      </c>
      <c r="AM21" s="16" t="e">
        <f t="shared" si="1"/>
        <v>#DIV/0!</v>
      </c>
      <c r="AN21" s="17" t="e">
        <f t="shared" si="2"/>
        <v>#DIV/0!</v>
      </c>
      <c r="AO21" s="15" t="e">
        <f t="shared" si="3"/>
        <v>#DIV/0!</v>
      </c>
      <c r="AP21" s="16" t="e">
        <f t="shared" si="4"/>
        <v>#DIV/0!</v>
      </c>
      <c r="AQ21" s="16" t="e">
        <f t="shared" si="5"/>
        <v>#DIV/0!</v>
      </c>
      <c r="AR21" s="16" t="e">
        <f t="shared" si="6"/>
        <v>#DIV/0!</v>
      </c>
      <c r="AS21" s="17" t="e">
        <f t="shared" si="7"/>
        <v>#DIV/0!</v>
      </c>
      <c r="AT21" s="18" t="e">
        <f t="shared" si="8"/>
        <v>#DIV/0!</v>
      </c>
      <c r="AU21" s="19" t="e">
        <f t="shared" si="9"/>
        <v>#DIV/0!</v>
      </c>
      <c r="AV21" s="18" t="e">
        <f t="shared" si="10"/>
        <v>#DIV/0!</v>
      </c>
      <c r="AW21" s="20" t="e">
        <f t="shared" si="11"/>
        <v>#DIV/0!</v>
      </c>
      <c r="AX21" s="20" t="e">
        <f t="shared" si="12"/>
        <v>#DIV/0!</v>
      </c>
      <c r="AY21" s="19" t="e">
        <f t="shared" si="13"/>
        <v>#DIV/0!</v>
      </c>
      <c r="AZ21" s="2"/>
      <c r="BA21" s="2"/>
    </row>
    <row r="22" spans="1:53" s="38" customFormat="1" ht="19.2" customHeight="1" thickBot="1" x14ac:dyDescent="0.5">
      <c r="A22" s="90">
        <v>20</v>
      </c>
      <c r="B22" s="96">
        <f>名簿!B22</f>
        <v>0</v>
      </c>
      <c r="C22" s="197"/>
      <c r="D22" s="55"/>
      <c r="E22" s="56"/>
      <c r="F22" s="56"/>
      <c r="G22" s="56"/>
      <c r="H22" s="56"/>
      <c r="I22" s="57"/>
      <c r="J22" s="58"/>
      <c r="K22" s="59"/>
      <c r="L22" s="59"/>
      <c r="M22" s="59"/>
      <c r="N22" s="59"/>
      <c r="O22" s="59"/>
      <c r="P22" s="59"/>
      <c r="Q22" s="59"/>
      <c r="R22" s="59"/>
      <c r="S22" s="60"/>
      <c r="T22" s="61"/>
      <c r="U22" s="62"/>
      <c r="V22" s="62"/>
      <c r="W22" s="63"/>
      <c r="X22" s="64"/>
      <c r="Y22" s="64"/>
      <c r="Z22" s="64"/>
      <c r="AA22" s="65"/>
      <c r="AB22" s="66"/>
      <c r="AC22" s="66"/>
      <c r="AD22" s="67"/>
      <c r="AE22" s="68"/>
      <c r="AF22" s="68"/>
      <c r="AG22" s="68"/>
      <c r="AH22" s="68"/>
      <c r="AI22" s="69"/>
      <c r="AJ22" s="70"/>
      <c r="AK22" s="132"/>
      <c r="AL22" s="15" t="e">
        <f t="shared" si="0"/>
        <v>#DIV/0!</v>
      </c>
      <c r="AM22" s="16" t="e">
        <f t="shared" si="1"/>
        <v>#DIV/0!</v>
      </c>
      <c r="AN22" s="17" t="e">
        <f t="shared" si="2"/>
        <v>#DIV/0!</v>
      </c>
      <c r="AO22" s="15" t="e">
        <f t="shared" si="3"/>
        <v>#DIV/0!</v>
      </c>
      <c r="AP22" s="16" t="e">
        <f t="shared" si="4"/>
        <v>#DIV/0!</v>
      </c>
      <c r="AQ22" s="16" t="e">
        <f t="shared" si="5"/>
        <v>#DIV/0!</v>
      </c>
      <c r="AR22" s="16" t="e">
        <f t="shared" si="6"/>
        <v>#DIV/0!</v>
      </c>
      <c r="AS22" s="17" t="e">
        <f t="shared" si="7"/>
        <v>#DIV/0!</v>
      </c>
      <c r="AT22" s="18" t="e">
        <f t="shared" si="8"/>
        <v>#DIV/0!</v>
      </c>
      <c r="AU22" s="19" t="e">
        <f t="shared" si="9"/>
        <v>#DIV/0!</v>
      </c>
      <c r="AV22" s="18" t="e">
        <f t="shared" si="10"/>
        <v>#DIV/0!</v>
      </c>
      <c r="AW22" s="20" t="e">
        <f t="shared" si="11"/>
        <v>#DIV/0!</v>
      </c>
      <c r="AX22" s="20" t="e">
        <f t="shared" si="12"/>
        <v>#DIV/0!</v>
      </c>
      <c r="AY22" s="19" t="e">
        <f t="shared" si="13"/>
        <v>#DIV/0!</v>
      </c>
      <c r="AZ22" s="2"/>
      <c r="BA22" s="2"/>
    </row>
    <row r="23" spans="1:53" s="38" customFormat="1" ht="19.2" customHeight="1" x14ac:dyDescent="0.45">
      <c r="A23" s="89">
        <v>21</v>
      </c>
      <c r="B23" s="95">
        <f>名簿!B23</f>
        <v>0</v>
      </c>
      <c r="C23" s="196"/>
      <c r="D23" s="39"/>
      <c r="E23" s="40"/>
      <c r="F23" s="40"/>
      <c r="G23" s="40"/>
      <c r="H23" s="40"/>
      <c r="I23" s="41"/>
      <c r="J23" s="42"/>
      <c r="K23" s="43"/>
      <c r="L23" s="43"/>
      <c r="M23" s="43"/>
      <c r="N23" s="43"/>
      <c r="O23" s="43"/>
      <c r="P23" s="43"/>
      <c r="Q23" s="43"/>
      <c r="R23" s="43"/>
      <c r="S23" s="44"/>
      <c r="T23" s="45"/>
      <c r="U23" s="46"/>
      <c r="V23" s="46"/>
      <c r="W23" s="47"/>
      <c r="X23" s="48"/>
      <c r="Y23" s="48"/>
      <c r="Z23" s="48"/>
      <c r="AA23" s="49"/>
      <c r="AB23" s="50"/>
      <c r="AC23" s="50"/>
      <c r="AD23" s="51"/>
      <c r="AE23" s="52"/>
      <c r="AF23" s="52"/>
      <c r="AG23" s="52"/>
      <c r="AH23" s="52"/>
      <c r="AI23" s="53"/>
      <c r="AJ23" s="54"/>
      <c r="AK23" s="132"/>
      <c r="AL23" s="15" t="e">
        <f t="shared" si="0"/>
        <v>#DIV/0!</v>
      </c>
      <c r="AM23" s="16" t="e">
        <f t="shared" si="1"/>
        <v>#DIV/0!</v>
      </c>
      <c r="AN23" s="17" t="e">
        <f t="shared" si="2"/>
        <v>#DIV/0!</v>
      </c>
      <c r="AO23" s="15" t="e">
        <f t="shared" si="3"/>
        <v>#DIV/0!</v>
      </c>
      <c r="AP23" s="16" t="e">
        <f t="shared" si="4"/>
        <v>#DIV/0!</v>
      </c>
      <c r="AQ23" s="16" t="e">
        <f t="shared" si="5"/>
        <v>#DIV/0!</v>
      </c>
      <c r="AR23" s="16" t="e">
        <f t="shared" si="6"/>
        <v>#DIV/0!</v>
      </c>
      <c r="AS23" s="17" t="e">
        <f t="shared" si="7"/>
        <v>#DIV/0!</v>
      </c>
      <c r="AT23" s="18" t="e">
        <f t="shared" si="8"/>
        <v>#DIV/0!</v>
      </c>
      <c r="AU23" s="19" t="e">
        <f t="shared" si="9"/>
        <v>#DIV/0!</v>
      </c>
      <c r="AV23" s="18" t="e">
        <f t="shared" si="10"/>
        <v>#DIV/0!</v>
      </c>
      <c r="AW23" s="20" t="e">
        <f t="shared" si="11"/>
        <v>#DIV/0!</v>
      </c>
      <c r="AX23" s="20" t="e">
        <f t="shared" si="12"/>
        <v>#DIV/0!</v>
      </c>
      <c r="AY23" s="19" t="e">
        <f t="shared" si="13"/>
        <v>#DIV/0!</v>
      </c>
      <c r="AZ23" s="2"/>
      <c r="BA23" s="2"/>
    </row>
    <row r="24" spans="1:53" s="38" customFormat="1" ht="19.2" customHeight="1" x14ac:dyDescent="0.45">
      <c r="A24" s="90">
        <v>22</v>
      </c>
      <c r="B24" s="96">
        <f>名簿!B24</f>
        <v>0</v>
      </c>
      <c r="C24" s="197"/>
      <c r="D24" s="55"/>
      <c r="E24" s="56"/>
      <c r="F24" s="56"/>
      <c r="G24" s="56"/>
      <c r="H24" s="56"/>
      <c r="I24" s="57"/>
      <c r="J24" s="58"/>
      <c r="K24" s="59"/>
      <c r="L24" s="59"/>
      <c r="M24" s="59"/>
      <c r="N24" s="59"/>
      <c r="O24" s="59"/>
      <c r="P24" s="59"/>
      <c r="Q24" s="59"/>
      <c r="R24" s="59"/>
      <c r="S24" s="60"/>
      <c r="T24" s="61"/>
      <c r="U24" s="62"/>
      <c r="V24" s="62"/>
      <c r="W24" s="63"/>
      <c r="X24" s="64"/>
      <c r="Y24" s="64"/>
      <c r="Z24" s="64"/>
      <c r="AA24" s="65"/>
      <c r="AB24" s="66"/>
      <c r="AC24" s="66"/>
      <c r="AD24" s="67"/>
      <c r="AE24" s="68"/>
      <c r="AF24" s="68"/>
      <c r="AG24" s="68"/>
      <c r="AH24" s="68"/>
      <c r="AI24" s="69"/>
      <c r="AJ24" s="70"/>
      <c r="AK24" s="132"/>
      <c r="AL24" s="15" t="e">
        <f t="shared" si="0"/>
        <v>#DIV/0!</v>
      </c>
      <c r="AM24" s="16" t="e">
        <f t="shared" si="1"/>
        <v>#DIV/0!</v>
      </c>
      <c r="AN24" s="17" t="e">
        <f t="shared" si="2"/>
        <v>#DIV/0!</v>
      </c>
      <c r="AO24" s="15" t="e">
        <f t="shared" si="3"/>
        <v>#DIV/0!</v>
      </c>
      <c r="AP24" s="16" t="e">
        <f t="shared" si="4"/>
        <v>#DIV/0!</v>
      </c>
      <c r="AQ24" s="16" t="e">
        <f t="shared" si="5"/>
        <v>#DIV/0!</v>
      </c>
      <c r="AR24" s="16" t="e">
        <f t="shared" si="6"/>
        <v>#DIV/0!</v>
      </c>
      <c r="AS24" s="17" t="e">
        <f t="shared" si="7"/>
        <v>#DIV/0!</v>
      </c>
      <c r="AT24" s="18" t="e">
        <f t="shared" si="8"/>
        <v>#DIV/0!</v>
      </c>
      <c r="AU24" s="19" t="e">
        <f t="shared" si="9"/>
        <v>#DIV/0!</v>
      </c>
      <c r="AV24" s="18" t="e">
        <f t="shared" si="10"/>
        <v>#DIV/0!</v>
      </c>
      <c r="AW24" s="20" t="e">
        <f t="shared" si="11"/>
        <v>#DIV/0!</v>
      </c>
      <c r="AX24" s="20" t="e">
        <f t="shared" si="12"/>
        <v>#DIV/0!</v>
      </c>
      <c r="AY24" s="19" t="e">
        <f t="shared" si="13"/>
        <v>#DIV/0!</v>
      </c>
      <c r="AZ24" s="2"/>
      <c r="BA24" s="2"/>
    </row>
    <row r="25" spans="1:53" s="38" customFormat="1" ht="19.2" customHeight="1" x14ac:dyDescent="0.45">
      <c r="A25" s="90">
        <v>23</v>
      </c>
      <c r="B25" s="96">
        <f>名簿!B25</f>
        <v>0</v>
      </c>
      <c r="C25" s="197"/>
      <c r="D25" s="55"/>
      <c r="E25" s="56"/>
      <c r="F25" s="56"/>
      <c r="G25" s="56"/>
      <c r="H25" s="56"/>
      <c r="I25" s="57"/>
      <c r="J25" s="58"/>
      <c r="K25" s="59"/>
      <c r="L25" s="59"/>
      <c r="M25" s="59"/>
      <c r="N25" s="59"/>
      <c r="O25" s="59"/>
      <c r="P25" s="59"/>
      <c r="Q25" s="59"/>
      <c r="R25" s="59"/>
      <c r="S25" s="60"/>
      <c r="T25" s="61"/>
      <c r="U25" s="62"/>
      <c r="V25" s="62"/>
      <c r="W25" s="63"/>
      <c r="X25" s="64"/>
      <c r="Y25" s="64"/>
      <c r="Z25" s="64"/>
      <c r="AA25" s="65"/>
      <c r="AB25" s="66"/>
      <c r="AC25" s="66"/>
      <c r="AD25" s="67"/>
      <c r="AE25" s="68"/>
      <c r="AF25" s="68"/>
      <c r="AG25" s="68"/>
      <c r="AH25" s="68"/>
      <c r="AI25" s="69"/>
      <c r="AJ25" s="70"/>
      <c r="AK25" s="132"/>
      <c r="AL25" s="15" t="e">
        <f t="shared" si="0"/>
        <v>#DIV/0!</v>
      </c>
      <c r="AM25" s="16" t="e">
        <f t="shared" si="1"/>
        <v>#DIV/0!</v>
      </c>
      <c r="AN25" s="17" t="e">
        <f t="shared" si="2"/>
        <v>#DIV/0!</v>
      </c>
      <c r="AO25" s="15" t="e">
        <f t="shared" si="3"/>
        <v>#DIV/0!</v>
      </c>
      <c r="AP25" s="16" t="e">
        <f t="shared" si="4"/>
        <v>#DIV/0!</v>
      </c>
      <c r="AQ25" s="16" t="e">
        <f t="shared" si="5"/>
        <v>#DIV/0!</v>
      </c>
      <c r="AR25" s="16" t="e">
        <f t="shared" si="6"/>
        <v>#DIV/0!</v>
      </c>
      <c r="AS25" s="17" t="e">
        <f t="shared" si="7"/>
        <v>#DIV/0!</v>
      </c>
      <c r="AT25" s="18" t="e">
        <f t="shared" si="8"/>
        <v>#DIV/0!</v>
      </c>
      <c r="AU25" s="19" t="e">
        <f t="shared" si="9"/>
        <v>#DIV/0!</v>
      </c>
      <c r="AV25" s="18" t="e">
        <f t="shared" si="10"/>
        <v>#DIV/0!</v>
      </c>
      <c r="AW25" s="20" t="e">
        <f t="shared" si="11"/>
        <v>#DIV/0!</v>
      </c>
      <c r="AX25" s="20" t="e">
        <f t="shared" si="12"/>
        <v>#DIV/0!</v>
      </c>
      <c r="AY25" s="19" t="e">
        <f t="shared" si="13"/>
        <v>#DIV/0!</v>
      </c>
      <c r="AZ25" s="2"/>
      <c r="BA25" s="2"/>
    </row>
    <row r="26" spans="1:53" s="38" customFormat="1" ht="19.2" customHeight="1" x14ac:dyDescent="0.45">
      <c r="A26" s="90">
        <v>24</v>
      </c>
      <c r="B26" s="96">
        <f>名簿!B26</f>
        <v>0</v>
      </c>
      <c r="C26" s="197"/>
      <c r="D26" s="55"/>
      <c r="E26" s="56"/>
      <c r="F26" s="56"/>
      <c r="G26" s="56"/>
      <c r="H26" s="56"/>
      <c r="I26" s="57"/>
      <c r="J26" s="58"/>
      <c r="K26" s="59"/>
      <c r="L26" s="59"/>
      <c r="M26" s="59"/>
      <c r="N26" s="59"/>
      <c r="O26" s="59"/>
      <c r="P26" s="59"/>
      <c r="Q26" s="59"/>
      <c r="R26" s="59"/>
      <c r="S26" s="60"/>
      <c r="T26" s="61"/>
      <c r="U26" s="62"/>
      <c r="V26" s="62"/>
      <c r="W26" s="63"/>
      <c r="X26" s="64"/>
      <c r="Y26" s="64"/>
      <c r="Z26" s="64"/>
      <c r="AA26" s="65"/>
      <c r="AB26" s="66"/>
      <c r="AC26" s="66"/>
      <c r="AD26" s="67"/>
      <c r="AE26" s="68"/>
      <c r="AF26" s="68"/>
      <c r="AG26" s="68"/>
      <c r="AH26" s="68"/>
      <c r="AI26" s="69"/>
      <c r="AJ26" s="70"/>
      <c r="AK26" s="132"/>
      <c r="AL26" s="15" t="e">
        <f t="shared" si="0"/>
        <v>#DIV/0!</v>
      </c>
      <c r="AM26" s="16" t="e">
        <f t="shared" si="1"/>
        <v>#DIV/0!</v>
      </c>
      <c r="AN26" s="17" t="e">
        <f t="shared" si="2"/>
        <v>#DIV/0!</v>
      </c>
      <c r="AO26" s="15" t="e">
        <f t="shared" si="3"/>
        <v>#DIV/0!</v>
      </c>
      <c r="AP26" s="16" t="e">
        <f t="shared" si="4"/>
        <v>#DIV/0!</v>
      </c>
      <c r="AQ26" s="16" t="e">
        <f t="shared" si="5"/>
        <v>#DIV/0!</v>
      </c>
      <c r="AR26" s="16" t="e">
        <f t="shared" si="6"/>
        <v>#DIV/0!</v>
      </c>
      <c r="AS26" s="17" t="e">
        <f t="shared" si="7"/>
        <v>#DIV/0!</v>
      </c>
      <c r="AT26" s="18" t="e">
        <f t="shared" si="8"/>
        <v>#DIV/0!</v>
      </c>
      <c r="AU26" s="19" t="e">
        <f t="shared" si="9"/>
        <v>#DIV/0!</v>
      </c>
      <c r="AV26" s="18" t="e">
        <f t="shared" si="10"/>
        <v>#DIV/0!</v>
      </c>
      <c r="AW26" s="20" t="e">
        <f t="shared" si="11"/>
        <v>#DIV/0!</v>
      </c>
      <c r="AX26" s="20" t="e">
        <f t="shared" si="12"/>
        <v>#DIV/0!</v>
      </c>
      <c r="AY26" s="19" t="e">
        <f t="shared" si="13"/>
        <v>#DIV/0!</v>
      </c>
      <c r="AZ26" s="2"/>
      <c r="BA26" s="2"/>
    </row>
    <row r="27" spans="1:53" s="38" customFormat="1" ht="19.2" customHeight="1" thickBot="1" x14ac:dyDescent="0.5">
      <c r="A27" s="91">
        <v>25</v>
      </c>
      <c r="B27" s="97">
        <f>名簿!B27</f>
        <v>0</v>
      </c>
      <c r="C27" s="198"/>
      <c r="D27" s="71"/>
      <c r="E27" s="72"/>
      <c r="F27" s="72"/>
      <c r="G27" s="72"/>
      <c r="H27" s="72"/>
      <c r="I27" s="73"/>
      <c r="J27" s="74"/>
      <c r="K27" s="75"/>
      <c r="L27" s="75"/>
      <c r="M27" s="75"/>
      <c r="N27" s="75"/>
      <c r="O27" s="75"/>
      <c r="P27" s="75"/>
      <c r="Q27" s="75"/>
      <c r="R27" s="75"/>
      <c r="S27" s="76"/>
      <c r="T27" s="77"/>
      <c r="U27" s="78"/>
      <c r="V27" s="78"/>
      <c r="W27" s="79"/>
      <c r="X27" s="80"/>
      <c r="Y27" s="80"/>
      <c r="Z27" s="80"/>
      <c r="AA27" s="81"/>
      <c r="AB27" s="82"/>
      <c r="AC27" s="82"/>
      <c r="AD27" s="83"/>
      <c r="AE27" s="84"/>
      <c r="AF27" s="84"/>
      <c r="AG27" s="84"/>
      <c r="AH27" s="84"/>
      <c r="AI27" s="85"/>
      <c r="AJ27" s="86"/>
      <c r="AK27" s="132"/>
      <c r="AL27" s="15" t="e">
        <f t="shared" si="0"/>
        <v>#DIV/0!</v>
      </c>
      <c r="AM27" s="16" t="e">
        <f t="shared" si="1"/>
        <v>#DIV/0!</v>
      </c>
      <c r="AN27" s="17" t="e">
        <f t="shared" si="2"/>
        <v>#DIV/0!</v>
      </c>
      <c r="AO27" s="15" t="e">
        <f t="shared" si="3"/>
        <v>#DIV/0!</v>
      </c>
      <c r="AP27" s="16" t="e">
        <f t="shared" si="4"/>
        <v>#DIV/0!</v>
      </c>
      <c r="AQ27" s="16" t="e">
        <f t="shared" si="5"/>
        <v>#DIV/0!</v>
      </c>
      <c r="AR27" s="16" t="e">
        <f t="shared" si="6"/>
        <v>#DIV/0!</v>
      </c>
      <c r="AS27" s="17" t="e">
        <f t="shared" si="7"/>
        <v>#DIV/0!</v>
      </c>
      <c r="AT27" s="18" t="e">
        <f t="shared" si="8"/>
        <v>#DIV/0!</v>
      </c>
      <c r="AU27" s="19" t="e">
        <f t="shared" si="9"/>
        <v>#DIV/0!</v>
      </c>
      <c r="AV27" s="18" t="e">
        <f t="shared" si="10"/>
        <v>#DIV/0!</v>
      </c>
      <c r="AW27" s="20" t="e">
        <f t="shared" si="11"/>
        <v>#DIV/0!</v>
      </c>
      <c r="AX27" s="20" t="e">
        <f t="shared" si="12"/>
        <v>#DIV/0!</v>
      </c>
      <c r="AY27" s="19" t="e">
        <f t="shared" si="13"/>
        <v>#DIV/0!</v>
      </c>
      <c r="AZ27" s="2"/>
      <c r="BA27" s="2"/>
    </row>
    <row r="28" spans="1:53" s="38" customFormat="1" ht="19.2" customHeight="1" x14ac:dyDescent="0.45">
      <c r="A28" s="90">
        <v>26</v>
      </c>
      <c r="B28" s="96">
        <f>名簿!B28</f>
        <v>0</v>
      </c>
      <c r="C28" s="197"/>
      <c r="D28" s="55"/>
      <c r="E28" s="56"/>
      <c r="F28" s="56"/>
      <c r="G28" s="56"/>
      <c r="H28" s="56"/>
      <c r="I28" s="57"/>
      <c r="J28" s="58"/>
      <c r="K28" s="59"/>
      <c r="L28" s="59"/>
      <c r="M28" s="59"/>
      <c r="N28" s="59"/>
      <c r="O28" s="59"/>
      <c r="P28" s="59"/>
      <c r="Q28" s="59"/>
      <c r="R28" s="59"/>
      <c r="S28" s="60"/>
      <c r="T28" s="61"/>
      <c r="U28" s="62"/>
      <c r="V28" s="62"/>
      <c r="W28" s="63"/>
      <c r="X28" s="64"/>
      <c r="Y28" s="64"/>
      <c r="Z28" s="64"/>
      <c r="AA28" s="65"/>
      <c r="AB28" s="66"/>
      <c r="AC28" s="66"/>
      <c r="AD28" s="67"/>
      <c r="AE28" s="68"/>
      <c r="AF28" s="68"/>
      <c r="AG28" s="68"/>
      <c r="AH28" s="68"/>
      <c r="AI28" s="69"/>
      <c r="AJ28" s="70"/>
      <c r="AK28" s="132"/>
      <c r="AL28" s="15" t="e">
        <f t="shared" si="0"/>
        <v>#DIV/0!</v>
      </c>
      <c r="AM28" s="16" t="e">
        <f t="shared" si="1"/>
        <v>#DIV/0!</v>
      </c>
      <c r="AN28" s="17" t="e">
        <f t="shared" si="2"/>
        <v>#DIV/0!</v>
      </c>
      <c r="AO28" s="15" t="e">
        <f t="shared" si="3"/>
        <v>#DIV/0!</v>
      </c>
      <c r="AP28" s="16" t="e">
        <f t="shared" si="4"/>
        <v>#DIV/0!</v>
      </c>
      <c r="AQ28" s="16" t="e">
        <f t="shared" si="5"/>
        <v>#DIV/0!</v>
      </c>
      <c r="AR28" s="16" t="e">
        <f t="shared" si="6"/>
        <v>#DIV/0!</v>
      </c>
      <c r="AS28" s="17" t="e">
        <f t="shared" si="7"/>
        <v>#DIV/0!</v>
      </c>
      <c r="AT28" s="18" t="e">
        <f t="shared" si="8"/>
        <v>#DIV/0!</v>
      </c>
      <c r="AU28" s="19" t="e">
        <f t="shared" si="9"/>
        <v>#DIV/0!</v>
      </c>
      <c r="AV28" s="18" t="e">
        <f t="shared" si="10"/>
        <v>#DIV/0!</v>
      </c>
      <c r="AW28" s="20" t="e">
        <f t="shared" si="11"/>
        <v>#DIV/0!</v>
      </c>
      <c r="AX28" s="20" t="e">
        <f t="shared" si="12"/>
        <v>#DIV/0!</v>
      </c>
      <c r="AY28" s="19" t="e">
        <f t="shared" si="13"/>
        <v>#DIV/0!</v>
      </c>
      <c r="AZ28" s="2"/>
      <c r="BA28" s="2"/>
    </row>
    <row r="29" spans="1:53" s="38" customFormat="1" ht="19.2" customHeight="1" x14ac:dyDescent="0.45">
      <c r="A29" s="90">
        <v>27</v>
      </c>
      <c r="B29" s="96">
        <f>名簿!B29</f>
        <v>0</v>
      </c>
      <c r="C29" s="197"/>
      <c r="D29" s="55"/>
      <c r="E29" s="56"/>
      <c r="F29" s="56"/>
      <c r="G29" s="56"/>
      <c r="H29" s="56"/>
      <c r="I29" s="57"/>
      <c r="J29" s="58"/>
      <c r="K29" s="59"/>
      <c r="L29" s="59"/>
      <c r="M29" s="59"/>
      <c r="N29" s="59"/>
      <c r="O29" s="59"/>
      <c r="P29" s="59"/>
      <c r="Q29" s="59"/>
      <c r="R29" s="59"/>
      <c r="S29" s="60"/>
      <c r="T29" s="61"/>
      <c r="U29" s="62"/>
      <c r="V29" s="62"/>
      <c r="W29" s="63"/>
      <c r="X29" s="64"/>
      <c r="Y29" s="64"/>
      <c r="Z29" s="64"/>
      <c r="AA29" s="65"/>
      <c r="AB29" s="66"/>
      <c r="AC29" s="66"/>
      <c r="AD29" s="67"/>
      <c r="AE29" s="68"/>
      <c r="AF29" s="68"/>
      <c r="AG29" s="68"/>
      <c r="AH29" s="68"/>
      <c r="AI29" s="69"/>
      <c r="AJ29" s="70"/>
      <c r="AK29" s="132"/>
      <c r="AL29" s="15" t="e">
        <f t="shared" si="0"/>
        <v>#DIV/0!</v>
      </c>
      <c r="AM29" s="16" t="e">
        <f t="shared" si="1"/>
        <v>#DIV/0!</v>
      </c>
      <c r="AN29" s="17" t="e">
        <f t="shared" si="2"/>
        <v>#DIV/0!</v>
      </c>
      <c r="AO29" s="15" t="e">
        <f t="shared" si="3"/>
        <v>#DIV/0!</v>
      </c>
      <c r="AP29" s="16" t="e">
        <f t="shared" si="4"/>
        <v>#DIV/0!</v>
      </c>
      <c r="AQ29" s="16" t="e">
        <f t="shared" si="5"/>
        <v>#DIV/0!</v>
      </c>
      <c r="AR29" s="16" t="e">
        <f t="shared" si="6"/>
        <v>#DIV/0!</v>
      </c>
      <c r="AS29" s="17" t="e">
        <f t="shared" si="7"/>
        <v>#DIV/0!</v>
      </c>
      <c r="AT29" s="18" t="e">
        <f t="shared" si="8"/>
        <v>#DIV/0!</v>
      </c>
      <c r="AU29" s="19" t="e">
        <f t="shared" si="9"/>
        <v>#DIV/0!</v>
      </c>
      <c r="AV29" s="18" t="e">
        <f t="shared" si="10"/>
        <v>#DIV/0!</v>
      </c>
      <c r="AW29" s="20" t="e">
        <f t="shared" si="11"/>
        <v>#DIV/0!</v>
      </c>
      <c r="AX29" s="20" t="e">
        <f t="shared" si="12"/>
        <v>#DIV/0!</v>
      </c>
      <c r="AY29" s="19" t="e">
        <f t="shared" si="13"/>
        <v>#DIV/0!</v>
      </c>
      <c r="AZ29" s="2"/>
      <c r="BA29" s="2"/>
    </row>
    <row r="30" spans="1:53" s="38" customFormat="1" ht="19.2" customHeight="1" x14ac:dyDescent="0.45">
      <c r="A30" s="90">
        <v>28</v>
      </c>
      <c r="B30" s="96">
        <f>名簿!B30</f>
        <v>0</v>
      </c>
      <c r="C30" s="197"/>
      <c r="D30" s="55"/>
      <c r="E30" s="56"/>
      <c r="F30" s="56"/>
      <c r="G30" s="56"/>
      <c r="H30" s="56"/>
      <c r="I30" s="57"/>
      <c r="J30" s="58"/>
      <c r="K30" s="59"/>
      <c r="L30" s="59"/>
      <c r="M30" s="59"/>
      <c r="N30" s="59"/>
      <c r="O30" s="59"/>
      <c r="P30" s="59"/>
      <c r="Q30" s="59"/>
      <c r="R30" s="59"/>
      <c r="S30" s="60"/>
      <c r="T30" s="61"/>
      <c r="U30" s="62"/>
      <c r="V30" s="62"/>
      <c r="W30" s="63"/>
      <c r="X30" s="64"/>
      <c r="Y30" s="64"/>
      <c r="Z30" s="64"/>
      <c r="AA30" s="65"/>
      <c r="AB30" s="66"/>
      <c r="AC30" s="66"/>
      <c r="AD30" s="67"/>
      <c r="AE30" s="68"/>
      <c r="AF30" s="68"/>
      <c r="AG30" s="68"/>
      <c r="AH30" s="68"/>
      <c r="AI30" s="69"/>
      <c r="AJ30" s="70"/>
      <c r="AK30" s="132"/>
      <c r="AL30" s="15" t="e">
        <f t="shared" si="0"/>
        <v>#DIV/0!</v>
      </c>
      <c r="AM30" s="16" t="e">
        <f t="shared" si="1"/>
        <v>#DIV/0!</v>
      </c>
      <c r="AN30" s="17" t="e">
        <f t="shared" si="2"/>
        <v>#DIV/0!</v>
      </c>
      <c r="AO30" s="15" t="e">
        <f t="shared" si="3"/>
        <v>#DIV/0!</v>
      </c>
      <c r="AP30" s="16" t="e">
        <f t="shared" si="4"/>
        <v>#DIV/0!</v>
      </c>
      <c r="AQ30" s="16" t="e">
        <f t="shared" si="5"/>
        <v>#DIV/0!</v>
      </c>
      <c r="AR30" s="16" t="e">
        <f t="shared" si="6"/>
        <v>#DIV/0!</v>
      </c>
      <c r="AS30" s="17" t="e">
        <f t="shared" si="7"/>
        <v>#DIV/0!</v>
      </c>
      <c r="AT30" s="18" t="e">
        <f t="shared" si="8"/>
        <v>#DIV/0!</v>
      </c>
      <c r="AU30" s="19" t="e">
        <f t="shared" si="9"/>
        <v>#DIV/0!</v>
      </c>
      <c r="AV30" s="18" t="e">
        <f t="shared" si="10"/>
        <v>#DIV/0!</v>
      </c>
      <c r="AW30" s="20" t="e">
        <f t="shared" si="11"/>
        <v>#DIV/0!</v>
      </c>
      <c r="AX30" s="20" t="e">
        <f t="shared" si="12"/>
        <v>#DIV/0!</v>
      </c>
      <c r="AY30" s="19" t="e">
        <f t="shared" si="13"/>
        <v>#DIV/0!</v>
      </c>
      <c r="AZ30" s="2"/>
      <c r="BA30" s="2"/>
    </row>
    <row r="31" spans="1:53" s="38" customFormat="1" ht="19.2" customHeight="1" x14ac:dyDescent="0.45">
      <c r="A31" s="90">
        <v>29</v>
      </c>
      <c r="B31" s="96">
        <f>名簿!B31</f>
        <v>0</v>
      </c>
      <c r="C31" s="197"/>
      <c r="D31" s="55"/>
      <c r="E31" s="56"/>
      <c r="F31" s="56"/>
      <c r="G31" s="56"/>
      <c r="H31" s="56"/>
      <c r="I31" s="57"/>
      <c r="J31" s="58"/>
      <c r="K31" s="59"/>
      <c r="L31" s="59"/>
      <c r="M31" s="59"/>
      <c r="N31" s="59"/>
      <c r="O31" s="59"/>
      <c r="P31" s="59"/>
      <c r="Q31" s="59"/>
      <c r="R31" s="59"/>
      <c r="S31" s="60"/>
      <c r="T31" s="61"/>
      <c r="U31" s="62"/>
      <c r="V31" s="62"/>
      <c r="W31" s="63"/>
      <c r="X31" s="64"/>
      <c r="Y31" s="64"/>
      <c r="Z31" s="64"/>
      <c r="AA31" s="65"/>
      <c r="AB31" s="66"/>
      <c r="AC31" s="66"/>
      <c r="AD31" s="67"/>
      <c r="AE31" s="68"/>
      <c r="AF31" s="68"/>
      <c r="AG31" s="68"/>
      <c r="AH31" s="68"/>
      <c r="AI31" s="69"/>
      <c r="AJ31" s="70"/>
      <c r="AK31" s="132"/>
      <c r="AL31" s="15" t="e">
        <f t="shared" si="0"/>
        <v>#DIV/0!</v>
      </c>
      <c r="AM31" s="16" t="e">
        <f t="shared" si="1"/>
        <v>#DIV/0!</v>
      </c>
      <c r="AN31" s="17" t="e">
        <f t="shared" si="2"/>
        <v>#DIV/0!</v>
      </c>
      <c r="AO31" s="15" t="e">
        <f t="shared" si="3"/>
        <v>#DIV/0!</v>
      </c>
      <c r="AP31" s="16" t="e">
        <f t="shared" si="4"/>
        <v>#DIV/0!</v>
      </c>
      <c r="AQ31" s="16" t="e">
        <f t="shared" si="5"/>
        <v>#DIV/0!</v>
      </c>
      <c r="AR31" s="16" t="e">
        <f t="shared" si="6"/>
        <v>#DIV/0!</v>
      </c>
      <c r="AS31" s="17" t="e">
        <f t="shared" si="7"/>
        <v>#DIV/0!</v>
      </c>
      <c r="AT31" s="18" t="e">
        <f t="shared" si="8"/>
        <v>#DIV/0!</v>
      </c>
      <c r="AU31" s="19" t="e">
        <f t="shared" si="9"/>
        <v>#DIV/0!</v>
      </c>
      <c r="AV31" s="18" t="e">
        <f t="shared" si="10"/>
        <v>#DIV/0!</v>
      </c>
      <c r="AW31" s="20" t="e">
        <f t="shared" si="11"/>
        <v>#DIV/0!</v>
      </c>
      <c r="AX31" s="20" t="e">
        <f t="shared" si="12"/>
        <v>#DIV/0!</v>
      </c>
      <c r="AY31" s="19" t="e">
        <f t="shared" si="13"/>
        <v>#DIV/0!</v>
      </c>
      <c r="AZ31" s="2"/>
      <c r="BA31" s="2"/>
    </row>
    <row r="32" spans="1:53" s="38" customFormat="1" ht="19.2" customHeight="1" thickBot="1" x14ac:dyDescent="0.5">
      <c r="A32" s="90">
        <v>30</v>
      </c>
      <c r="B32" s="96">
        <f>名簿!B32</f>
        <v>0</v>
      </c>
      <c r="C32" s="197"/>
      <c r="D32" s="55"/>
      <c r="E32" s="56"/>
      <c r="F32" s="56"/>
      <c r="G32" s="56"/>
      <c r="H32" s="56"/>
      <c r="I32" s="57"/>
      <c r="J32" s="58"/>
      <c r="K32" s="59"/>
      <c r="L32" s="59"/>
      <c r="M32" s="59"/>
      <c r="N32" s="59"/>
      <c r="O32" s="59"/>
      <c r="P32" s="59"/>
      <c r="Q32" s="59"/>
      <c r="R32" s="59"/>
      <c r="S32" s="60"/>
      <c r="T32" s="61"/>
      <c r="U32" s="62"/>
      <c r="V32" s="62"/>
      <c r="W32" s="63"/>
      <c r="X32" s="64"/>
      <c r="Y32" s="64"/>
      <c r="Z32" s="64"/>
      <c r="AA32" s="65"/>
      <c r="AB32" s="66"/>
      <c r="AC32" s="66"/>
      <c r="AD32" s="67"/>
      <c r="AE32" s="68"/>
      <c r="AF32" s="68"/>
      <c r="AG32" s="68"/>
      <c r="AH32" s="68"/>
      <c r="AI32" s="69"/>
      <c r="AJ32" s="70"/>
      <c r="AK32" s="132"/>
      <c r="AL32" s="15" t="e">
        <f t="shared" si="0"/>
        <v>#DIV/0!</v>
      </c>
      <c r="AM32" s="16" t="e">
        <f t="shared" si="1"/>
        <v>#DIV/0!</v>
      </c>
      <c r="AN32" s="17" t="e">
        <f t="shared" si="2"/>
        <v>#DIV/0!</v>
      </c>
      <c r="AO32" s="15" t="e">
        <f t="shared" si="3"/>
        <v>#DIV/0!</v>
      </c>
      <c r="AP32" s="16" t="e">
        <f t="shared" si="4"/>
        <v>#DIV/0!</v>
      </c>
      <c r="AQ32" s="16" t="e">
        <f t="shared" si="5"/>
        <v>#DIV/0!</v>
      </c>
      <c r="AR32" s="16" t="e">
        <f t="shared" si="6"/>
        <v>#DIV/0!</v>
      </c>
      <c r="AS32" s="17" t="e">
        <f t="shared" si="7"/>
        <v>#DIV/0!</v>
      </c>
      <c r="AT32" s="18" t="e">
        <f t="shared" si="8"/>
        <v>#DIV/0!</v>
      </c>
      <c r="AU32" s="19" t="e">
        <f t="shared" si="9"/>
        <v>#DIV/0!</v>
      </c>
      <c r="AV32" s="18" t="e">
        <f t="shared" si="10"/>
        <v>#DIV/0!</v>
      </c>
      <c r="AW32" s="20" t="e">
        <f t="shared" si="11"/>
        <v>#DIV/0!</v>
      </c>
      <c r="AX32" s="20" t="e">
        <f t="shared" si="12"/>
        <v>#DIV/0!</v>
      </c>
      <c r="AY32" s="19" t="e">
        <f t="shared" si="13"/>
        <v>#DIV/0!</v>
      </c>
      <c r="AZ32" s="2"/>
      <c r="BA32" s="2"/>
    </row>
    <row r="33" spans="1:53" s="38" customFormat="1" ht="19.2" customHeight="1" x14ac:dyDescent="0.45">
      <c r="A33" s="89">
        <v>31</v>
      </c>
      <c r="B33" s="95">
        <f>名簿!B33</f>
        <v>0</v>
      </c>
      <c r="C33" s="196"/>
      <c r="D33" s="39"/>
      <c r="E33" s="40"/>
      <c r="F33" s="40"/>
      <c r="G33" s="40"/>
      <c r="H33" s="40"/>
      <c r="I33" s="41"/>
      <c r="J33" s="42"/>
      <c r="K33" s="43"/>
      <c r="L33" s="43"/>
      <c r="M33" s="43"/>
      <c r="N33" s="43"/>
      <c r="O33" s="43"/>
      <c r="P33" s="43"/>
      <c r="Q33" s="43"/>
      <c r="R33" s="43"/>
      <c r="S33" s="44"/>
      <c r="T33" s="45"/>
      <c r="U33" s="46"/>
      <c r="V33" s="46"/>
      <c r="W33" s="47"/>
      <c r="X33" s="48"/>
      <c r="Y33" s="48"/>
      <c r="Z33" s="48"/>
      <c r="AA33" s="49"/>
      <c r="AB33" s="50"/>
      <c r="AC33" s="50"/>
      <c r="AD33" s="51"/>
      <c r="AE33" s="52"/>
      <c r="AF33" s="52"/>
      <c r="AG33" s="52"/>
      <c r="AH33" s="52"/>
      <c r="AI33" s="53"/>
      <c r="AJ33" s="54"/>
      <c r="AK33" s="132"/>
      <c r="AL33" s="15" t="e">
        <f t="shared" si="0"/>
        <v>#DIV/0!</v>
      </c>
      <c r="AM33" s="16" t="e">
        <f t="shared" si="1"/>
        <v>#DIV/0!</v>
      </c>
      <c r="AN33" s="17" t="e">
        <f t="shared" si="2"/>
        <v>#DIV/0!</v>
      </c>
      <c r="AO33" s="15" t="e">
        <f t="shared" si="3"/>
        <v>#DIV/0!</v>
      </c>
      <c r="AP33" s="16" t="e">
        <f t="shared" si="4"/>
        <v>#DIV/0!</v>
      </c>
      <c r="AQ33" s="16" t="e">
        <f t="shared" si="5"/>
        <v>#DIV/0!</v>
      </c>
      <c r="AR33" s="16" t="e">
        <f t="shared" si="6"/>
        <v>#DIV/0!</v>
      </c>
      <c r="AS33" s="17" t="e">
        <f t="shared" si="7"/>
        <v>#DIV/0!</v>
      </c>
      <c r="AT33" s="18" t="e">
        <f t="shared" si="8"/>
        <v>#DIV/0!</v>
      </c>
      <c r="AU33" s="19" t="e">
        <f t="shared" si="9"/>
        <v>#DIV/0!</v>
      </c>
      <c r="AV33" s="18" t="e">
        <f t="shared" si="10"/>
        <v>#DIV/0!</v>
      </c>
      <c r="AW33" s="20" t="e">
        <f t="shared" si="11"/>
        <v>#DIV/0!</v>
      </c>
      <c r="AX33" s="20" t="e">
        <f t="shared" si="12"/>
        <v>#DIV/0!</v>
      </c>
      <c r="AY33" s="19" t="e">
        <f t="shared" si="13"/>
        <v>#DIV/0!</v>
      </c>
      <c r="AZ33" s="2"/>
      <c r="BA33" s="2"/>
    </row>
    <row r="34" spans="1:53" s="38" customFormat="1" ht="19.2" customHeight="1" x14ac:dyDescent="0.45">
      <c r="A34" s="90">
        <v>32</v>
      </c>
      <c r="B34" s="96">
        <f>名簿!B34</f>
        <v>0</v>
      </c>
      <c r="C34" s="197"/>
      <c r="D34" s="55"/>
      <c r="E34" s="56"/>
      <c r="F34" s="56"/>
      <c r="G34" s="56"/>
      <c r="H34" s="56"/>
      <c r="I34" s="57"/>
      <c r="J34" s="58"/>
      <c r="K34" s="59"/>
      <c r="L34" s="59"/>
      <c r="M34" s="59"/>
      <c r="N34" s="59"/>
      <c r="O34" s="59"/>
      <c r="P34" s="59"/>
      <c r="Q34" s="59"/>
      <c r="R34" s="59"/>
      <c r="S34" s="60"/>
      <c r="T34" s="61"/>
      <c r="U34" s="62"/>
      <c r="V34" s="62"/>
      <c r="W34" s="63"/>
      <c r="X34" s="64"/>
      <c r="Y34" s="64"/>
      <c r="Z34" s="64"/>
      <c r="AA34" s="65"/>
      <c r="AB34" s="66"/>
      <c r="AC34" s="66"/>
      <c r="AD34" s="67"/>
      <c r="AE34" s="68"/>
      <c r="AF34" s="68"/>
      <c r="AG34" s="68"/>
      <c r="AH34" s="68"/>
      <c r="AI34" s="69"/>
      <c r="AJ34" s="70"/>
      <c r="AK34" s="132"/>
      <c r="AL34" s="15" t="e">
        <f t="shared" si="0"/>
        <v>#DIV/0!</v>
      </c>
      <c r="AM34" s="16" t="e">
        <f t="shared" si="1"/>
        <v>#DIV/0!</v>
      </c>
      <c r="AN34" s="17" t="e">
        <f t="shared" si="2"/>
        <v>#DIV/0!</v>
      </c>
      <c r="AO34" s="15" t="e">
        <f t="shared" si="3"/>
        <v>#DIV/0!</v>
      </c>
      <c r="AP34" s="16" t="e">
        <f t="shared" si="4"/>
        <v>#DIV/0!</v>
      </c>
      <c r="AQ34" s="16" t="e">
        <f t="shared" si="5"/>
        <v>#DIV/0!</v>
      </c>
      <c r="AR34" s="16" t="e">
        <f t="shared" si="6"/>
        <v>#DIV/0!</v>
      </c>
      <c r="AS34" s="17" t="e">
        <f t="shared" si="7"/>
        <v>#DIV/0!</v>
      </c>
      <c r="AT34" s="18" t="e">
        <f t="shared" si="8"/>
        <v>#DIV/0!</v>
      </c>
      <c r="AU34" s="19" t="e">
        <f t="shared" si="9"/>
        <v>#DIV/0!</v>
      </c>
      <c r="AV34" s="18" t="e">
        <f t="shared" si="10"/>
        <v>#DIV/0!</v>
      </c>
      <c r="AW34" s="20" t="e">
        <f t="shared" si="11"/>
        <v>#DIV/0!</v>
      </c>
      <c r="AX34" s="20" t="e">
        <f t="shared" si="12"/>
        <v>#DIV/0!</v>
      </c>
      <c r="AY34" s="19" t="e">
        <f t="shared" si="13"/>
        <v>#DIV/0!</v>
      </c>
      <c r="AZ34" s="2"/>
      <c r="BA34" s="2"/>
    </row>
    <row r="35" spans="1:53" s="38" customFormat="1" ht="19.2" customHeight="1" x14ac:dyDescent="0.45">
      <c r="A35" s="90">
        <v>33</v>
      </c>
      <c r="B35" s="96">
        <f>名簿!B35</f>
        <v>0</v>
      </c>
      <c r="C35" s="197"/>
      <c r="D35" s="55"/>
      <c r="E35" s="56"/>
      <c r="F35" s="56"/>
      <c r="G35" s="56"/>
      <c r="H35" s="56"/>
      <c r="I35" s="57"/>
      <c r="J35" s="58"/>
      <c r="K35" s="59"/>
      <c r="L35" s="59"/>
      <c r="M35" s="59"/>
      <c r="N35" s="59"/>
      <c r="O35" s="59"/>
      <c r="P35" s="59"/>
      <c r="Q35" s="59"/>
      <c r="R35" s="59"/>
      <c r="S35" s="60"/>
      <c r="T35" s="61"/>
      <c r="U35" s="62"/>
      <c r="V35" s="62"/>
      <c r="W35" s="63"/>
      <c r="X35" s="64"/>
      <c r="Y35" s="64"/>
      <c r="Z35" s="64"/>
      <c r="AA35" s="65"/>
      <c r="AB35" s="66"/>
      <c r="AC35" s="66"/>
      <c r="AD35" s="67"/>
      <c r="AE35" s="68"/>
      <c r="AF35" s="68"/>
      <c r="AG35" s="68"/>
      <c r="AH35" s="68"/>
      <c r="AI35" s="69"/>
      <c r="AJ35" s="70"/>
      <c r="AK35" s="132"/>
      <c r="AL35" s="15" t="e">
        <f t="shared" si="0"/>
        <v>#DIV/0!</v>
      </c>
      <c r="AM35" s="16" t="e">
        <f t="shared" si="1"/>
        <v>#DIV/0!</v>
      </c>
      <c r="AN35" s="17" t="e">
        <f t="shared" si="2"/>
        <v>#DIV/0!</v>
      </c>
      <c r="AO35" s="15" t="e">
        <f t="shared" si="3"/>
        <v>#DIV/0!</v>
      </c>
      <c r="AP35" s="16" t="e">
        <f t="shared" si="4"/>
        <v>#DIV/0!</v>
      </c>
      <c r="AQ35" s="16" t="e">
        <f t="shared" si="5"/>
        <v>#DIV/0!</v>
      </c>
      <c r="AR35" s="16" t="e">
        <f t="shared" si="6"/>
        <v>#DIV/0!</v>
      </c>
      <c r="AS35" s="17" t="e">
        <f t="shared" si="7"/>
        <v>#DIV/0!</v>
      </c>
      <c r="AT35" s="18" t="e">
        <f t="shared" si="8"/>
        <v>#DIV/0!</v>
      </c>
      <c r="AU35" s="19" t="e">
        <f t="shared" si="9"/>
        <v>#DIV/0!</v>
      </c>
      <c r="AV35" s="18" t="e">
        <f t="shared" si="10"/>
        <v>#DIV/0!</v>
      </c>
      <c r="AW35" s="20" t="e">
        <f t="shared" si="11"/>
        <v>#DIV/0!</v>
      </c>
      <c r="AX35" s="20" t="e">
        <f t="shared" si="12"/>
        <v>#DIV/0!</v>
      </c>
      <c r="AY35" s="19" t="e">
        <f t="shared" si="13"/>
        <v>#DIV/0!</v>
      </c>
      <c r="AZ35" s="2"/>
      <c r="BA35" s="2"/>
    </row>
    <row r="36" spans="1:53" s="38" customFormat="1" ht="19.2" customHeight="1" x14ac:dyDescent="0.45">
      <c r="A36" s="90">
        <v>34</v>
      </c>
      <c r="B36" s="96">
        <f>名簿!B36</f>
        <v>0</v>
      </c>
      <c r="C36" s="197"/>
      <c r="D36" s="55"/>
      <c r="E36" s="56"/>
      <c r="F36" s="56"/>
      <c r="G36" s="56"/>
      <c r="H36" s="56"/>
      <c r="I36" s="57"/>
      <c r="J36" s="58"/>
      <c r="K36" s="59"/>
      <c r="L36" s="59"/>
      <c r="M36" s="59"/>
      <c r="N36" s="59"/>
      <c r="O36" s="59"/>
      <c r="P36" s="59"/>
      <c r="Q36" s="59"/>
      <c r="R36" s="59"/>
      <c r="S36" s="60"/>
      <c r="T36" s="61"/>
      <c r="U36" s="62"/>
      <c r="V36" s="62"/>
      <c r="W36" s="63"/>
      <c r="X36" s="64"/>
      <c r="Y36" s="64"/>
      <c r="Z36" s="64"/>
      <c r="AA36" s="65"/>
      <c r="AB36" s="66"/>
      <c r="AC36" s="66"/>
      <c r="AD36" s="67"/>
      <c r="AE36" s="68"/>
      <c r="AF36" s="68"/>
      <c r="AG36" s="68"/>
      <c r="AH36" s="68"/>
      <c r="AI36" s="69"/>
      <c r="AJ36" s="70"/>
      <c r="AK36" s="132"/>
      <c r="AL36" s="15" t="e">
        <f t="shared" si="0"/>
        <v>#DIV/0!</v>
      </c>
      <c r="AM36" s="16" t="e">
        <f t="shared" si="1"/>
        <v>#DIV/0!</v>
      </c>
      <c r="AN36" s="17" t="e">
        <f t="shared" si="2"/>
        <v>#DIV/0!</v>
      </c>
      <c r="AO36" s="15" t="e">
        <f t="shared" si="3"/>
        <v>#DIV/0!</v>
      </c>
      <c r="AP36" s="16" t="e">
        <f t="shared" si="4"/>
        <v>#DIV/0!</v>
      </c>
      <c r="AQ36" s="16" t="e">
        <f t="shared" si="5"/>
        <v>#DIV/0!</v>
      </c>
      <c r="AR36" s="16" t="e">
        <f t="shared" si="6"/>
        <v>#DIV/0!</v>
      </c>
      <c r="AS36" s="17" t="e">
        <f t="shared" si="7"/>
        <v>#DIV/0!</v>
      </c>
      <c r="AT36" s="18" t="e">
        <f t="shared" si="8"/>
        <v>#DIV/0!</v>
      </c>
      <c r="AU36" s="19" t="e">
        <f t="shared" si="9"/>
        <v>#DIV/0!</v>
      </c>
      <c r="AV36" s="18" t="e">
        <f t="shared" si="10"/>
        <v>#DIV/0!</v>
      </c>
      <c r="AW36" s="20" t="e">
        <f t="shared" si="11"/>
        <v>#DIV/0!</v>
      </c>
      <c r="AX36" s="20" t="e">
        <f t="shared" si="12"/>
        <v>#DIV/0!</v>
      </c>
      <c r="AY36" s="19" t="e">
        <f t="shared" si="13"/>
        <v>#DIV/0!</v>
      </c>
      <c r="AZ36" s="2"/>
      <c r="BA36" s="2"/>
    </row>
    <row r="37" spans="1:53" s="38" customFormat="1" ht="19.2" customHeight="1" thickBot="1" x14ac:dyDescent="0.5">
      <c r="A37" s="91">
        <v>35</v>
      </c>
      <c r="B37" s="97">
        <f>名簿!B37</f>
        <v>0</v>
      </c>
      <c r="C37" s="198"/>
      <c r="D37" s="71"/>
      <c r="E37" s="72"/>
      <c r="F37" s="72"/>
      <c r="G37" s="72"/>
      <c r="H37" s="72"/>
      <c r="I37" s="73"/>
      <c r="J37" s="74"/>
      <c r="K37" s="75"/>
      <c r="L37" s="75"/>
      <c r="M37" s="75"/>
      <c r="N37" s="75"/>
      <c r="O37" s="75"/>
      <c r="P37" s="75"/>
      <c r="Q37" s="75"/>
      <c r="R37" s="75"/>
      <c r="S37" s="76"/>
      <c r="T37" s="77"/>
      <c r="U37" s="78"/>
      <c r="V37" s="78"/>
      <c r="W37" s="79"/>
      <c r="X37" s="80"/>
      <c r="Y37" s="80"/>
      <c r="Z37" s="80"/>
      <c r="AA37" s="81"/>
      <c r="AB37" s="82"/>
      <c r="AC37" s="82"/>
      <c r="AD37" s="83"/>
      <c r="AE37" s="84"/>
      <c r="AF37" s="84"/>
      <c r="AG37" s="84"/>
      <c r="AH37" s="84"/>
      <c r="AI37" s="85"/>
      <c r="AJ37" s="86"/>
      <c r="AK37" s="132"/>
      <c r="AL37" s="15" t="e">
        <f t="shared" si="0"/>
        <v>#DIV/0!</v>
      </c>
      <c r="AM37" s="16" t="e">
        <f t="shared" si="1"/>
        <v>#DIV/0!</v>
      </c>
      <c r="AN37" s="17" t="e">
        <f t="shared" si="2"/>
        <v>#DIV/0!</v>
      </c>
      <c r="AO37" s="15" t="e">
        <f t="shared" si="3"/>
        <v>#DIV/0!</v>
      </c>
      <c r="AP37" s="16" t="e">
        <f t="shared" si="4"/>
        <v>#DIV/0!</v>
      </c>
      <c r="AQ37" s="16" t="e">
        <f t="shared" si="5"/>
        <v>#DIV/0!</v>
      </c>
      <c r="AR37" s="16" t="e">
        <f t="shared" si="6"/>
        <v>#DIV/0!</v>
      </c>
      <c r="AS37" s="17" t="e">
        <f t="shared" si="7"/>
        <v>#DIV/0!</v>
      </c>
      <c r="AT37" s="18" t="e">
        <f t="shared" si="8"/>
        <v>#DIV/0!</v>
      </c>
      <c r="AU37" s="19" t="e">
        <f t="shared" si="9"/>
        <v>#DIV/0!</v>
      </c>
      <c r="AV37" s="18" t="e">
        <f t="shared" si="10"/>
        <v>#DIV/0!</v>
      </c>
      <c r="AW37" s="20" t="e">
        <f t="shared" si="11"/>
        <v>#DIV/0!</v>
      </c>
      <c r="AX37" s="20" t="e">
        <f t="shared" si="12"/>
        <v>#DIV/0!</v>
      </c>
      <c r="AY37" s="19" t="e">
        <f t="shared" si="13"/>
        <v>#DIV/0!</v>
      </c>
      <c r="AZ37" s="2"/>
      <c r="BA37" s="2"/>
    </row>
    <row r="38" spans="1:53" s="38" customFormat="1" ht="19.2" customHeight="1" x14ac:dyDescent="0.45">
      <c r="A38" s="89">
        <v>36</v>
      </c>
      <c r="B38" s="95">
        <f>名簿!B38</f>
        <v>0</v>
      </c>
      <c r="C38" s="196"/>
      <c r="D38" s="39"/>
      <c r="E38" s="40"/>
      <c r="F38" s="40"/>
      <c r="G38" s="40"/>
      <c r="H38" s="40"/>
      <c r="I38" s="41"/>
      <c r="J38" s="42"/>
      <c r="K38" s="43"/>
      <c r="L38" s="43"/>
      <c r="M38" s="43"/>
      <c r="N38" s="43"/>
      <c r="O38" s="43"/>
      <c r="P38" s="43"/>
      <c r="Q38" s="43"/>
      <c r="R38" s="43"/>
      <c r="S38" s="44"/>
      <c r="T38" s="45"/>
      <c r="U38" s="46"/>
      <c r="V38" s="46"/>
      <c r="W38" s="47"/>
      <c r="X38" s="48"/>
      <c r="Y38" s="48"/>
      <c r="Z38" s="48"/>
      <c r="AA38" s="49"/>
      <c r="AB38" s="50"/>
      <c r="AC38" s="50"/>
      <c r="AD38" s="51"/>
      <c r="AE38" s="52"/>
      <c r="AF38" s="52"/>
      <c r="AG38" s="52"/>
      <c r="AH38" s="52"/>
      <c r="AI38" s="53"/>
      <c r="AJ38" s="54"/>
      <c r="AK38" s="132"/>
      <c r="AL38" s="15" t="e">
        <f t="shared" si="0"/>
        <v>#DIV/0!</v>
      </c>
      <c r="AM38" s="16" t="e">
        <f t="shared" si="1"/>
        <v>#DIV/0!</v>
      </c>
      <c r="AN38" s="17" t="e">
        <f t="shared" si="2"/>
        <v>#DIV/0!</v>
      </c>
      <c r="AO38" s="15" t="e">
        <f t="shared" si="3"/>
        <v>#DIV/0!</v>
      </c>
      <c r="AP38" s="16" t="e">
        <f t="shared" si="4"/>
        <v>#DIV/0!</v>
      </c>
      <c r="AQ38" s="16" t="e">
        <f t="shared" si="5"/>
        <v>#DIV/0!</v>
      </c>
      <c r="AR38" s="16" t="e">
        <f t="shared" si="6"/>
        <v>#DIV/0!</v>
      </c>
      <c r="AS38" s="17" t="e">
        <f t="shared" si="7"/>
        <v>#DIV/0!</v>
      </c>
      <c r="AT38" s="18" t="e">
        <f t="shared" si="8"/>
        <v>#DIV/0!</v>
      </c>
      <c r="AU38" s="19" t="e">
        <f t="shared" si="9"/>
        <v>#DIV/0!</v>
      </c>
      <c r="AV38" s="18" t="e">
        <f t="shared" si="10"/>
        <v>#DIV/0!</v>
      </c>
      <c r="AW38" s="20" t="e">
        <f t="shared" si="11"/>
        <v>#DIV/0!</v>
      </c>
      <c r="AX38" s="20" t="e">
        <f t="shared" si="12"/>
        <v>#DIV/0!</v>
      </c>
      <c r="AY38" s="19" t="e">
        <f t="shared" si="13"/>
        <v>#DIV/0!</v>
      </c>
      <c r="AZ38" s="2"/>
      <c r="BA38" s="2"/>
    </row>
    <row r="39" spans="1:53" s="38" customFormat="1" ht="19.2" customHeight="1" x14ac:dyDescent="0.45">
      <c r="A39" s="90">
        <v>37</v>
      </c>
      <c r="B39" s="96">
        <f>名簿!B39</f>
        <v>0</v>
      </c>
      <c r="C39" s="197"/>
      <c r="D39" s="55"/>
      <c r="E39" s="56"/>
      <c r="F39" s="56"/>
      <c r="G39" s="56"/>
      <c r="H39" s="56"/>
      <c r="I39" s="57"/>
      <c r="J39" s="58"/>
      <c r="K39" s="59"/>
      <c r="L39" s="59"/>
      <c r="M39" s="59"/>
      <c r="N39" s="59"/>
      <c r="O39" s="59"/>
      <c r="P39" s="59"/>
      <c r="Q39" s="59"/>
      <c r="R39" s="59"/>
      <c r="S39" s="60"/>
      <c r="T39" s="61"/>
      <c r="U39" s="62"/>
      <c r="V39" s="62"/>
      <c r="W39" s="63"/>
      <c r="X39" s="64"/>
      <c r="Y39" s="64"/>
      <c r="Z39" s="64"/>
      <c r="AA39" s="65"/>
      <c r="AB39" s="66"/>
      <c r="AC39" s="66"/>
      <c r="AD39" s="67"/>
      <c r="AE39" s="68"/>
      <c r="AF39" s="68"/>
      <c r="AG39" s="68"/>
      <c r="AH39" s="68"/>
      <c r="AI39" s="69"/>
      <c r="AJ39" s="70"/>
      <c r="AK39" s="132"/>
      <c r="AL39" s="15" t="e">
        <f t="shared" si="0"/>
        <v>#DIV/0!</v>
      </c>
      <c r="AM39" s="16" t="e">
        <f t="shared" si="1"/>
        <v>#DIV/0!</v>
      </c>
      <c r="AN39" s="17" t="e">
        <f t="shared" si="2"/>
        <v>#DIV/0!</v>
      </c>
      <c r="AO39" s="15" t="e">
        <f t="shared" si="3"/>
        <v>#DIV/0!</v>
      </c>
      <c r="AP39" s="16" t="e">
        <f t="shared" si="4"/>
        <v>#DIV/0!</v>
      </c>
      <c r="AQ39" s="16" t="e">
        <f t="shared" si="5"/>
        <v>#DIV/0!</v>
      </c>
      <c r="AR39" s="16" t="e">
        <f t="shared" si="6"/>
        <v>#DIV/0!</v>
      </c>
      <c r="AS39" s="17" t="e">
        <f t="shared" si="7"/>
        <v>#DIV/0!</v>
      </c>
      <c r="AT39" s="18" t="e">
        <f t="shared" si="8"/>
        <v>#DIV/0!</v>
      </c>
      <c r="AU39" s="19" t="e">
        <f t="shared" si="9"/>
        <v>#DIV/0!</v>
      </c>
      <c r="AV39" s="18" t="e">
        <f t="shared" si="10"/>
        <v>#DIV/0!</v>
      </c>
      <c r="AW39" s="20" t="e">
        <f t="shared" si="11"/>
        <v>#DIV/0!</v>
      </c>
      <c r="AX39" s="20" t="e">
        <f t="shared" si="12"/>
        <v>#DIV/0!</v>
      </c>
      <c r="AY39" s="19" t="e">
        <f t="shared" si="13"/>
        <v>#DIV/0!</v>
      </c>
      <c r="AZ39" s="2"/>
      <c r="BA39" s="2"/>
    </row>
    <row r="40" spans="1:53" s="38" customFormat="1" ht="19.2" customHeight="1" x14ac:dyDescent="0.45">
      <c r="A40" s="90">
        <v>38</v>
      </c>
      <c r="B40" s="96">
        <f>名簿!B40</f>
        <v>0</v>
      </c>
      <c r="C40" s="197"/>
      <c r="D40" s="55"/>
      <c r="E40" s="56"/>
      <c r="F40" s="56"/>
      <c r="G40" s="56"/>
      <c r="H40" s="56"/>
      <c r="I40" s="57"/>
      <c r="J40" s="58"/>
      <c r="K40" s="59"/>
      <c r="L40" s="59"/>
      <c r="M40" s="59"/>
      <c r="N40" s="59"/>
      <c r="O40" s="59"/>
      <c r="P40" s="59"/>
      <c r="Q40" s="59"/>
      <c r="R40" s="59"/>
      <c r="S40" s="60"/>
      <c r="T40" s="61"/>
      <c r="U40" s="62"/>
      <c r="V40" s="62"/>
      <c r="W40" s="63"/>
      <c r="X40" s="64"/>
      <c r="Y40" s="64"/>
      <c r="Z40" s="64"/>
      <c r="AA40" s="65"/>
      <c r="AB40" s="66"/>
      <c r="AC40" s="66"/>
      <c r="AD40" s="67"/>
      <c r="AE40" s="68"/>
      <c r="AF40" s="68"/>
      <c r="AG40" s="68"/>
      <c r="AH40" s="68"/>
      <c r="AI40" s="69"/>
      <c r="AJ40" s="70"/>
      <c r="AK40" s="132"/>
      <c r="AL40" s="15" t="e">
        <f t="shared" si="0"/>
        <v>#DIV/0!</v>
      </c>
      <c r="AM40" s="16" t="e">
        <f t="shared" si="1"/>
        <v>#DIV/0!</v>
      </c>
      <c r="AN40" s="17" t="e">
        <f t="shared" si="2"/>
        <v>#DIV/0!</v>
      </c>
      <c r="AO40" s="15" t="e">
        <f t="shared" si="3"/>
        <v>#DIV/0!</v>
      </c>
      <c r="AP40" s="16" t="e">
        <f t="shared" si="4"/>
        <v>#DIV/0!</v>
      </c>
      <c r="AQ40" s="16" t="e">
        <f t="shared" si="5"/>
        <v>#DIV/0!</v>
      </c>
      <c r="AR40" s="16" t="e">
        <f t="shared" si="6"/>
        <v>#DIV/0!</v>
      </c>
      <c r="AS40" s="17" t="e">
        <f t="shared" si="7"/>
        <v>#DIV/0!</v>
      </c>
      <c r="AT40" s="18" t="e">
        <f t="shared" si="8"/>
        <v>#DIV/0!</v>
      </c>
      <c r="AU40" s="19" t="e">
        <f t="shared" si="9"/>
        <v>#DIV/0!</v>
      </c>
      <c r="AV40" s="18" t="e">
        <f t="shared" si="10"/>
        <v>#DIV/0!</v>
      </c>
      <c r="AW40" s="20" t="e">
        <f t="shared" si="11"/>
        <v>#DIV/0!</v>
      </c>
      <c r="AX40" s="20" t="e">
        <f t="shared" si="12"/>
        <v>#DIV/0!</v>
      </c>
      <c r="AY40" s="19" t="e">
        <f t="shared" si="13"/>
        <v>#DIV/0!</v>
      </c>
      <c r="AZ40" s="2"/>
      <c r="BA40" s="2"/>
    </row>
    <row r="41" spans="1:53" s="38" customFormat="1" ht="19.2" customHeight="1" x14ac:dyDescent="0.45">
      <c r="A41" s="90">
        <v>39</v>
      </c>
      <c r="B41" s="96">
        <f>名簿!B41</f>
        <v>0</v>
      </c>
      <c r="C41" s="197"/>
      <c r="D41" s="55"/>
      <c r="E41" s="56"/>
      <c r="F41" s="56"/>
      <c r="G41" s="56"/>
      <c r="H41" s="56"/>
      <c r="I41" s="57"/>
      <c r="J41" s="58"/>
      <c r="K41" s="59"/>
      <c r="L41" s="59"/>
      <c r="M41" s="59"/>
      <c r="N41" s="59"/>
      <c r="O41" s="59"/>
      <c r="P41" s="59"/>
      <c r="Q41" s="59"/>
      <c r="R41" s="59"/>
      <c r="S41" s="60"/>
      <c r="T41" s="61"/>
      <c r="U41" s="62"/>
      <c r="V41" s="62"/>
      <c r="W41" s="63"/>
      <c r="X41" s="64"/>
      <c r="Y41" s="64"/>
      <c r="Z41" s="64"/>
      <c r="AA41" s="65"/>
      <c r="AB41" s="66"/>
      <c r="AC41" s="66"/>
      <c r="AD41" s="67"/>
      <c r="AE41" s="68"/>
      <c r="AF41" s="68"/>
      <c r="AG41" s="68"/>
      <c r="AH41" s="68"/>
      <c r="AI41" s="69"/>
      <c r="AJ41" s="70"/>
      <c r="AK41" s="132"/>
      <c r="AL41" s="15" t="e">
        <f t="shared" si="0"/>
        <v>#DIV/0!</v>
      </c>
      <c r="AM41" s="16" t="e">
        <f t="shared" si="1"/>
        <v>#DIV/0!</v>
      </c>
      <c r="AN41" s="17" t="e">
        <f t="shared" si="2"/>
        <v>#DIV/0!</v>
      </c>
      <c r="AO41" s="15" t="e">
        <f t="shared" si="3"/>
        <v>#DIV/0!</v>
      </c>
      <c r="AP41" s="16" t="e">
        <f t="shared" si="4"/>
        <v>#DIV/0!</v>
      </c>
      <c r="AQ41" s="16" t="e">
        <f t="shared" si="5"/>
        <v>#DIV/0!</v>
      </c>
      <c r="AR41" s="16" t="e">
        <f t="shared" si="6"/>
        <v>#DIV/0!</v>
      </c>
      <c r="AS41" s="17" t="e">
        <f t="shared" si="7"/>
        <v>#DIV/0!</v>
      </c>
      <c r="AT41" s="18" t="e">
        <f t="shared" si="8"/>
        <v>#DIV/0!</v>
      </c>
      <c r="AU41" s="19" t="e">
        <f t="shared" si="9"/>
        <v>#DIV/0!</v>
      </c>
      <c r="AV41" s="18" t="e">
        <f t="shared" si="10"/>
        <v>#DIV/0!</v>
      </c>
      <c r="AW41" s="20" t="e">
        <f t="shared" si="11"/>
        <v>#DIV/0!</v>
      </c>
      <c r="AX41" s="20" t="e">
        <f t="shared" si="12"/>
        <v>#DIV/0!</v>
      </c>
      <c r="AY41" s="19" t="e">
        <f t="shared" si="13"/>
        <v>#DIV/0!</v>
      </c>
      <c r="AZ41" s="2"/>
      <c r="BA41" s="2"/>
    </row>
    <row r="42" spans="1:53" s="38" customFormat="1" ht="19.2" customHeight="1" thickBot="1" x14ac:dyDescent="0.5">
      <c r="A42" s="91">
        <v>40</v>
      </c>
      <c r="B42" s="97">
        <f>名簿!B43</f>
        <v>0</v>
      </c>
      <c r="C42" s="198"/>
      <c r="D42" s="71"/>
      <c r="E42" s="72"/>
      <c r="F42" s="72"/>
      <c r="G42" s="72"/>
      <c r="H42" s="72"/>
      <c r="I42" s="73"/>
      <c r="J42" s="74"/>
      <c r="K42" s="75"/>
      <c r="L42" s="75"/>
      <c r="M42" s="75"/>
      <c r="N42" s="75"/>
      <c r="O42" s="75"/>
      <c r="P42" s="75"/>
      <c r="Q42" s="75"/>
      <c r="R42" s="75"/>
      <c r="S42" s="76"/>
      <c r="T42" s="77"/>
      <c r="U42" s="78"/>
      <c r="V42" s="78"/>
      <c r="W42" s="79"/>
      <c r="X42" s="80"/>
      <c r="Y42" s="80"/>
      <c r="Z42" s="80"/>
      <c r="AA42" s="81"/>
      <c r="AB42" s="82"/>
      <c r="AC42" s="82"/>
      <c r="AD42" s="83"/>
      <c r="AE42" s="84"/>
      <c r="AF42" s="84"/>
      <c r="AG42" s="84"/>
      <c r="AH42" s="84"/>
      <c r="AI42" s="85"/>
      <c r="AJ42" s="86"/>
      <c r="AK42" s="132"/>
      <c r="AL42" s="21" t="e">
        <f t="shared" si="0"/>
        <v>#DIV/0!</v>
      </c>
      <c r="AM42" s="22" t="e">
        <f t="shared" si="1"/>
        <v>#DIV/0!</v>
      </c>
      <c r="AN42" s="23" t="e">
        <f t="shared" si="2"/>
        <v>#DIV/0!</v>
      </c>
      <c r="AO42" s="21" t="e">
        <f t="shared" si="3"/>
        <v>#DIV/0!</v>
      </c>
      <c r="AP42" s="22" t="e">
        <f t="shared" si="4"/>
        <v>#DIV/0!</v>
      </c>
      <c r="AQ42" s="22" t="e">
        <f t="shared" si="5"/>
        <v>#DIV/0!</v>
      </c>
      <c r="AR42" s="22" t="e">
        <f t="shared" si="6"/>
        <v>#DIV/0!</v>
      </c>
      <c r="AS42" s="23" t="e">
        <f t="shared" si="7"/>
        <v>#DIV/0!</v>
      </c>
      <c r="AT42" s="18" t="e">
        <f t="shared" si="8"/>
        <v>#DIV/0!</v>
      </c>
      <c r="AU42" s="19" t="e">
        <f t="shared" si="9"/>
        <v>#DIV/0!</v>
      </c>
      <c r="AV42" s="18" t="e">
        <f t="shared" si="10"/>
        <v>#DIV/0!</v>
      </c>
      <c r="AW42" s="20" t="e">
        <f t="shared" si="11"/>
        <v>#DIV/0!</v>
      </c>
      <c r="AX42" s="20" t="e">
        <f t="shared" si="12"/>
        <v>#DIV/0!</v>
      </c>
      <c r="AY42" s="19" t="e">
        <f t="shared" si="13"/>
        <v>#DIV/0!</v>
      </c>
      <c r="AZ42" s="2"/>
      <c r="BA42" s="2"/>
    </row>
    <row r="43" spans="1:53" ht="18.600000000000001" thickBot="1" x14ac:dyDescent="0.5">
      <c r="C43" s="166">
        <f>COUNTIF(C3:C42,"５")</f>
        <v>0</v>
      </c>
      <c r="D43" s="114">
        <f>C43*5</f>
        <v>0</v>
      </c>
      <c r="AK43" s="133"/>
      <c r="AL43" s="24"/>
      <c r="AM43" s="24"/>
      <c r="AN43" s="24"/>
      <c r="AO43" s="24"/>
      <c r="AP43" s="24"/>
      <c r="AQ43" s="24"/>
      <c r="AR43" s="24"/>
      <c r="AS43" s="24"/>
      <c r="AT43" s="25">
        <f t="shared" ref="AT43:AY43" si="14">COUNTIF(AT3:AT42,"A")</f>
        <v>0</v>
      </c>
      <c r="AU43" s="26">
        <f t="shared" si="14"/>
        <v>0</v>
      </c>
      <c r="AV43" s="25">
        <f t="shared" si="14"/>
        <v>0</v>
      </c>
      <c r="AW43" s="27">
        <f t="shared" si="14"/>
        <v>0</v>
      </c>
      <c r="AX43" s="27">
        <f t="shared" si="14"/>
        <v>0</v>
      </c>
      <c r="AY43" s="26">
        <f t="shared" si="14"/>
        <v>0</v>
      </c>
      <c r="AZ43" s="25">
        <f>SUM(AT43:AU43)</f>
        <v>0</v>
      </c>
      <c r="BA43" s="26">
        <f>SUM(AV43:AY43)</f>
        <v>0</v>
      </c>
    </row>
    <row r="44" spans="1:53" ht="18.600000000000001" thickBot="1" x14ac:dyDescent="0.5">
      <c r="C44" s="167">
        <f>COUNTIF(C3:C42,"４")</f>
        <v>3</v>
      </c>
      <c r="D44" s="114">
        <f>C44*4</f>
        <v>12</v>
      </c>
      <c r="AK44" s="114" t="s">
        <v>9</v>
      </c>
      <c r="AL44" s="28">
        <f>AVERAGEIF($B$3:$B$42,"&lt;&gt;0",AL3:AL42)</f>
        <v>2.1666666666666665</v>
      </c>
      <c r="AM44" s="29">
        <f t="shared" ref="AM44:AS44" si="15">AVERAGEIF($B$3:$B$42,"&lt;&gt;0",AM3:AM42)</f>
        <v>2.0333333333333332</v>
      </c>
      <c r="AN44" s="30">
        <f t="shared" si="15"/>
        <v>2.0833333333333335</v>
      </c>
      <c r="AO44" s="28">
        <f t="shared" si="15"/>
        <v>1.6666666666666667</v>
      </c>
      <c r="AP44" s="29">
        <f t="shared" si="15"/>
        <v>2.4166666666666665</v>
      </c>
      <c r="AQ44" s="29">
        <f t="shared" si="15"/>
        <v>2.2222222222222219</v>
      </c>
      <c r="AR44" s="29">
        <f t="shared" si="15"/>
        <v>1.5333333333333332</v>
      </c>
      <c r="AS44" s="29">
        <f t="shared" si="15"/>
        <v>1.9166666666666667</v>
      </c>
      <c r="AT44" s="18">
        <f t="shared" ref="AT44:AY44" si="16">COUNTIF(AT3:AT42,"B")</f>
        <v>0</v>
      </c>
      <c r="AU44" s="19">
        <f t="shared" si="16"/>
        <v>0</v>
      </c>
      <c r="AV44" s="18">
        <f t="shared" si="16"/>
        <v>0</v>
      </c>
      <c r="AW44" s="20">
        <f t="shared" si="16"/>
        <v>0</v>
      </c>
      <c r="AX44" s="20">
        <f t="shared" si="16"/>
        <v>0</v>
      </c>
      <c r="AY44" s="19">
        <f t="shared" si="16"/>
        <v>0</v>
      </c>
      <c r="AZ44" s="18">
        <f t="shared" ref="AZ44:AZ47" si="17">SUM(AT44:AU44)</f>
        <v>0</v>
      </c>
      <c r="BA44" s="19">
        <f t="shared" ref="BA44:BA47" si="18">SUM(AV44:AY44)</f>
        <v>0</v>
      </c>
    </row>
    <row r="45" spans="1:53" x14ac:dyDescent="0.45">
      <c r="C45" s="167">
        <f>COUNTIF(C3:C42,"３")</f>
        <v>1</v>
      </c>
      <c r="D45" s="114">
        <f>C45*3</f>
        <v>3</v>
      </c>
      <c r="AT45" s="18">
        <f t="shared" ref="AT45:AY45" si="19">COUNTIF(AT3:AT42,"C")</f>
        <v>0</v>
      </c>
      <c r="AU45" s="19">
        <f t="shared" si="19"/>
        <v>0</v>
      </c>
      <c r="AV45" s="18">
        <f t="shared" si="19"/>
        <v>0</v>
      </c>
      <c r="AW45" s="20">
        <f t="shared" si="19"/>
        <v>0</v>
      </c>
      <c r="AX45" s="20">
        <f t="shared" si="19"/>
        <v>0</v>
      </c>
      <c r="AY45" s="19">
        <f t="shared" si="19"/>
        <v>0</v>
      </c>
      <c r="AZ45" s="18">
        <f t="shared" si="17"/>
        <v>0</v>
      </c>
      <c r="BA45" s="19">
        <f t="shared" si="18"/>
        <v>0</v>
      </c>
    </row>
    <row r="46" spans="1:53" x14ac:dyDescent="0.45">
      <c r="C46" s="167">
        <f>COUNTIF(C3:C42,"２")</f>
        <v>1</v>
      </c>
      <c r="D46" s="114">
        <f>C46*2</f>
        <v>2</v>
      </c>
      <c r="AT46" s="18">
        <f t="shared" ref="AT46:AY46" si="20">COUNTIF(AT3:AT42,"D")</f>
        <v>1</v>
      </c>
      <c r="AU46" s="19">
        <f t="shared" si="20"/>
        <v>0</v>
      </c>
      <c r="AV46" s="18">
        <f t="shared" si="20"/>
        <v>0</v>
      </c>
      <c r="AW46" s="20">
        <f t="shared" si="20"/>
        <v>0</v>
      </c>
      <c r="AX46" s="20">
        <f t="shared" si="20"/>
        <v>0</v>
      </c>
      <c r="AY46" s="19">
        <f t="shared" si="20"/>
        <v>0</v>
      </c>
      <c r="AZ46" s="18">
        <f t="shared" si="17"/>
        <v>1</v>
      </c>
      <c r="BA46" s="19">
        <f t="shared" si="18"/>
        <v>0</v>
      </c>
    </row>
    <row r="47" spans="1:53" ht="18.600000000000001" thickBot="1" x14ac:dyDescent="0.5">
      <c r="C47" s="146">
        <f>COUNTIF(C3:C42,"１")</f>
        <v>0</v>
      </c>
      <c r="D47" s="114">
        <f>C47</f>
        <v>0</v>
      </c>
      <c r="AT47" s="31">
        <f t="shared" ref="AT47:AY47" si="21">COUNTIF(AT3:AT42,"E")</f>
        <v>2</v>
      </c>
      <c r="AU47" s="32">
        <f t="shared" si="21"/>
        <v>3</v>
      </c>
      <c r="AV47" s="31">
        <f t="shared" si="21"/>
        <v>3</v>
      </c>
      <c r="AW47" s="33">
        <f t="shared" si="21"/>
        <v>3</v>
      </c>
      <c r="AX47" s="33">
        <f t="shared" si="21"/>
        <v>3</v>
      </c>
      <c r="AY47" s="32">
        <f t="shared" si="21"/>
        <v>3</v>
      </c>
      <c r="AZ47" s="31">
        <f t="shared" si="17"/>
        <v>5</v>
      </c>
      <c r="BA47" s="32">
        <f t="shared" si="18"/>
        <v>12</v>
      </c>
    </row>
    <row r="48" spans="1:53" x14ac:dyDescent="0.45">
      <c r="C48" s="168">
        <f>SUM(C43:C47)</f>
        <v>5</v>
      </c>
      <c r="D48" s="169">
        <f>(D43+D44+D45+D46+D47)/C48</f>
        <v>3.4</v>
      </c>
      <c r="AT48" s="178"/>
      <c r="AU48" s="178"/>
      <c r="AV48" s="178"/>
      <c r="AW48" s="178"/>
      <c r="AX48" s="178"/>
      <c r="AY48" s="178"/>
    </row>
  </sheetData>
  <sheetProtection sheet="1" scenarios="1" selectLockedCells="1"/>
  <phoneticPr fontId="1"/>
  <conditionalFormatting sqref="AT3">
    <cfRule type="cellIs" dxfId="149" priority="59" operator="equal">
      <formula>"D"</formula>
    </cfRule>
    <cfRule type="cellIs" dxfId="148" priority="60" operator="equal">
      <formula>"B"</formula>
    </cfRule>
    <cfRule type="cellIs" dxfId="147" priority="61" operator="equal">
      <formula>"C"</formula>
    </cfRule>
    <cfRule type="cellIs" dxfId="146" priority="62" operator="equal">
      <formula>"E"</formula>
    </cfRule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45" priority="64" operator="equal">
      <formula>"A"</formula>
    </cfRule>
  </conditionalFormatting>
  <conditionalFormatting sqref="AU3">
    <cfRule type="cellIs" dxfId="144" priority="53" operator="equal">
      <formula>"D"</formula>
    </cfRule>
    <cfRule type="cellIs" dxfId="143" priority="54" operator="equal">
      <formula>"B"</formula>
    </cfRule>
    <cfRule type="cellIs" dxfId="142" priority="55" operator="equal">
      <formula>"C"</formula>
    </cfRule>
    <cfRule type="cellIs" dxfId="141" priority="56" operator="equal">
      <formula>"E"</formula>
    </cfRule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40" priority="58" operator="equal">
      <formula>"A"</formula>
    </cfRule>
  </conditionalFormatting>
  <conditionalFormatting sqref="AV3">
    <cfRule type="cellIs" dxfId="139" priority="47" operator="equal">
      <formula>"D"</formula>
    </cfRule>
    <cfRule type="cellIs" dxfId="138" priority="48" operator="equal">
      <formula>"B"</formula>
    </cfRule>
    <cfRule type="cellIs" dxfId="137" priority="49" operator="equal">
      <formula>"C"</formula>
    </cfRule>
    <cfRule type="cellIs" dxfId="136" priority="50" operator="equal">
      <formula>"E"</formula>
    </cfRule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35" priority="52" operator="equal">
      <formula>"A"</formula>
    </cfRule>
  </conditionalFormatting>
  <conditionalFormatting sqref="AW3">
    <cfRule type="cellIs" dxfId="134" priority="41" operator="equal">
      <formula>"D"</formula>
    </cfRule>
    <cfRule type="cellIs" dxfId="133" priority="42" operator="equal">
      <formula>"B"</formula>
    </cfRule>
    <cfRule type="cellIs" dxfId="132" priority="43" operator="equal">
      <formula>"C"</formula>
    </cfRule>
    <cfRule type="cellIs" dxfId="131" priority="44" operator="equal">
      <formula>"E"</formula>
    </cfRule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30" priority="46" operator="equal">
      <formula>"A"</formula>
    </cfRule>
  </conditionalFormatting>
  <conditionalFormatting sqref="AX3">
    <cfRule type="cellIs" dxfId="129" priority="35" operator="equal">
      <formula>"D"</formula>
    </cfRule>
    <cfRule type="cellIs" dxfId="128" priority="36" operator="equal">
      <formula>"B"</formula>
    </cfRule>
    <cfRule type="cellIs" dxfId="127" priority="37" operator="equal">
      <formula>"C"</formula>
    </cfRule>
    <cfRule type="cellIs" dxfId="126" priority="38" operator="equal">
      <formula>"E"</formula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25" priority="40" operator="equal">
      <formula>"A"</formula>
    </cfRule>
  </conditionalFormatting>
  <conditionalFormatting sqref="AY3">
    <cfRule type="cellIs" dxfId="124" priority="29" operator="equal">
      <formula>"D"</formula>
    </cfRule>
    <cfRule type="cellIs" dxfId="123" priority="30" operator="equal">
      <formula>"B"</formula>
    </cfRule>
    <cfRule type="cellIs" dxfId="122" priority="31" operator="equal">
      <formula>"C"</formula>
    </cfRule>
    <cfRule type="cellIs" dxfId="121" priority="32" operator="equal">
      <formula>"E"</formula>
    </cfRule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20" priority="34" operator="equal">
      <formula>"A"</formula>
    </cfRule>
  </conditionalFormatting>
  <conditionalFormatting sqref="AY43:AY47">
    <cfRule type="cellIs" dxfId="119" priority="17" operator="equal">
      <formula>"D"</formula>
    </cfRule>
    <cfRule type="cellIs" dxfId="118" priority="18" operator="equal">
      <formula>"B"</formula>
    </cfRule>
    <cfRule type="cellIs" dxfId="117" priority="19" operator="equal">
      <formula>"C"</formula>
    </cfRule>
    <cfRule type="cellIs" dxfId="116" priority="20" operator="equal">
      <formula>"E"</formula>
    </cfRule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15" priority="22" operator="equal">
      <formula>"A"</formula>
    </cfRule>
  </conditionalFormatting>
  <conditionalFormatting sqref="AT43:AX47">
    <cfRule type="cellIs" dxfId="114" priority="11" operator="equal">
      <formula>"D"</formula>
    </cfRule>
    <cfRule type="cellIs" dxfId="113" priority="12" operator="equal">
      <formula>"B"</formula>
    </cfRule>
    <cfRule type="cellIs" dxfId="112" priority="13" operator="equal">
      <formula>"C"</formula>
    </cfRule>
    <cfRule type="cellIs" dxfId="111" priority="14" operator="equal">
      <formula>"E"</formula>
    </cfRule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10" priority="16" operator="equal">
      <formula>"A"</formula>
    </cfRule>
  </conditionalFormatting>
  <conditionalFormatting sqref="AT4:AT42">
    <cfRule type="cellIs" dxfId="109" priority="65" operator="equal">
      <formula>"D"</formula>
    </cfRule>
    <cfRule type="cellIs" dxfId="108" priority="66" operator="equal">
      <formula>"B"</formula>
    </cfRule>
    <cfRule type="cellIs" dxfId="107" priority="67" operator="equal">
      <formula>"C"</formula>
    </cfRule>
    <cfRule type="cellIs" dxfId="106" priority="68" operator="equal">
      <formula>"E"</formula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05" priority="70" operator="equal">
      <formula>"A"</formula>
    </cfRule>
  </conditionalFormatting>
  <conditionalFormatting sqref="AU4:AU42">
    <cfRule type="cellIs" dxfId="104" priority="71" operator="equal">
      <formula>"D"</formula>
    </cfRule>
    <cfRule type="cellIs" dxfId="103" priority="72" operator="equal">
      <formula>"B"</formula>
    </cfRule>
    <cfRule type="cellIs" dxfId="102" priority="73" operator="equal">
      <formula>"C"</formula>
    </cfRule>
    <cfRule type="cellIs" dxfId="101" priority="74" operator="equal">
      <formula>"E"</formula>
    </cfRule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00" priority="76" operator="equal">
      <formula>"A"</formula>
    </cfRule>
  </conditionalFormatting>
  <conditionalFormatting sqref="AV4:AV42">
    <cfRule type="cellIs" dxfId="99" priority="77" operator="equal">
      <formula>"D"</formula>
    </cfRule>
    <cfRule type="cellIs" dxfId="98" priority="78" operator="equal">
      <formula>"B"</formula>
    </cfRule>
    <cfRule type="cellIs" dxfId="97" priority="79" operator="equal">
      <formula>"C"</formula>
    </cfRule>
    <cfRule type="cellIs" dxfId="96" priority="80" operator="equal">
      <formula>"E"</formula>
    </cfRule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95" priority="82" operator="equal">
      <formula>"A"</formula>
    </cfRule>
  </conditionalFormatting>
  <conditionalFormatting sqref="AW4:AW42">
    <cfRule type="cellIs" dxfId="94" priority="83" operator="equal">
      <formula>"D"</formula>
    </cfRule>
    <cfRule type="cellIs" dxfId="93" priority="84" operator="equal">
      <formula>"B"</formula>
    </cfRule>
    <cfRule type="cellIs" dxfId="92" priority="85" operator="equal">
      <formula>"C"</formula>
    </cfRule>
    <cfRule type="cellIs" dxfId="91" priority="86" operator="equal">
      <formula>"E"</formula>
    </cfRule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90" priority="88" operator="equal">
      <formula>"A"</formula>
    </cfRule>
  </conditionalFormatting>
  <conditionalFormatting sqref="AY4:AY42">
    <cfRule type="cellIs" dxfId="89" priority="89" operator="equal">
      <formula>"D"</formula>
    </cfRule>
    <cfRule type="cellIs" dxfId="88" priority="90" operator="equal">
      <formula>"B"</formula>
    </cfRule>
    <cfRule type="cellIs" dxfId="87" priority="91" operator="equal">
      <formula>"C"</formula>
    </cfRule>
    <cfRule type="cellIs" dxfId="86" priority="92" operator="equal">
      <formula>"E"</formula>
    </cfRule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85" priority="94" operator="equal">
      <formula>"A"</formula>
    </cfRule>
  </conditionalFormatting>
  <conditionalFormatting sqref="AX4:AX42">
    <cfRule type="cellIs" dxfId="84" priority="95" operator="equal">
      <formula>"D"</formula>
    </cfRule>
    <cfRule type="cellIs" dxfId="83" priority="96" operator="equal">
      <formula>"B"</formula>
    </cfRule>
    <cfRule type="cellIs" dxfId="82" priority="97" operator="equal">
      <formula>"C"</formula>
    </cfRule>
    <cfRule type="cellIs" dxfId="81" priority="98" operator="equal">
      <formula>"E"</formula>
    </cfRule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80" priority="100" operator="equal">
      <formula>"A"</formula>
    </cfRule>
  </conditionalFormatting>
  <conditionalFormatting sqref="AT43:AY47">
    <cfRule type="colorScale" priority="10">
      <colorScale>
        <cfvo type="min"/>
        <cfvo type="max"/>
        <color rgb="FFFCFCFF"/>
        <color rgb="FF63BE7B"/>
      </colorScale>
    </cfRule>
  </conditionalFormatting>
  <conditionalFormatting sqref="AL43:AS44">
    <cfRule type="colorScale" priority="9">
      <colorScale>
        <cfvo type="min"/>
        <cfvo type="max"/>
        <color rgb="FFFCFCFF"/>
        <color rgb="FF63BE7B"/>
      </colorScale>
    </cfRule>
  </conditionalFormatting>
  <conditionalFormatting sqref="AZ43:BA47">
    <cfRule type="colorScale" priority="8">
      <colorScale>
        <cfvo type="min"/>
        <cfvo type="max"/>
        <color rgb="FFFCFCFF"/>
        <color rgb="FF63BE7B"/>
      </colorScale>
    </cfRule>
  </conditionalFormatting>
  <conditionalFormatting sqref="C43:C47">
    <cfRule type="cellIs" dxfId="79" priority="2" operator="equal">
      <formula>"D"</formula>
    </cfRule>
    <cfRule type="cellIs" dxfId="78" priority="3" operator="equal">
      <formula>"B"</formula>
    </cfRule>
    <cfRule type="cellIs" dxfId="77" priority="4" operator="equal">
      <formula>"C"</formula>
    </cfRule>
    <cfRule type="cellIs" dxfId="76" priority="5" operator="equal">
      <formula>"E"</formula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75" priority="7" operator="equal">
      <formula>"A"</formula>
    </cfRule>
  </conditionalFormatting>
  <conditionalFormatting sqref="C43:C47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scale="4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A1:BN48"/>
  <sheetViews>
    <sheetView tabSelected="1" zoomScale="40" zoomScaleNormal="40" workbookViewId="0">
      <selection activeCell="C5" sqref="C5"/>
    </sheetView>
  </sheetViews>
  <sheetFormatPr defaultColWidth="0" defaultRowHeight="18" zeroHeight="1" x14ac:dyDescent="0.45"/>
  <cols>
    <col min="1" max="1" width="4.796875" style="92" customWidth="1"/>
    <col min="2" max="2" width="19.796875" style="2" customWidth="1"/>
    <col min="3" max="3" width="4.796875" style="2" customWidth="1"/>
    <col min="4" max="36" width="3.3984375" style="114" customWidth="1"/>
    <col min="37" max="37" width="5.19921875" style="114" customWidth="1"/>
    <col min="38" max="45" width="5.796875" style="1" customWidth="1"/>
    <col min="46" max="51" width="6" style="2" customWidth="1"/>
    <col min="52" max="53" width="8.796875" style="2" customWidth="1"/>
    <col min="54" max="66" width="0" style="2" hidden="1" customWidth="1"/>
    <col min="67" max="16384" width="8.796875" style="2" hidden="1"/>
  </cols>
  <sheetData>
    <row r="1" spans="1:53" s="38" customFormat="1" ht="18.600000000000001" thickBot="1" x14ac:dyDescent="0.5">
      <c r="A1" s="87"/>
      <c r="B1" s="93"/>
      <c r="C1" s="179"/>
      <c r="D1" s="180">
        <v>1</v>
      </c>
      <c r="E1" s="181">
        <v>2</v>
      </c>
      <c r="F1" s="181">
        <v>3</v>
      </c>
      <c r="G1" s="181">
        <v>4</v>
      </c>
      <c r="H1" s="181">
        <v>5</v>
      </c>
      <c r="I1" s="182">
        <v>6</v>
      </c>
      <c r="J1" s="183">
        <v>7</v>
      </c>
      <c r="K1" s="184">
        <v>8</v>
      </c>
      <c r="L1" s="184">
        <v>9</v>
      </c>
      <c r="M1" s="184">
        <v>10</v>
      </c>
      <c r="N1" s="184">
        <v>11</v>
      </c>
      <c r="O1" s="184">
        <v>12</v>
      </c>
      <c r="P1" s="184">
        <v>13</v>
      </c>
      <c r="Q1" s="184">
        <v>14</v>
      </c>
      <c r="R1" s="184">
        <v>15</v>
      </c>
      <c r="S1" s="185">
        <v>16</v>
      </c>
      <c r="T1" s="186">
        <v>1</v>
      </c>
      <c r="U1" s="187">
        <v>2</v>
      </c>
      <c r="V1" s="187">
        <v>3</v>
      </c>
      <c r="W1" s="188">
        <v>4</v>
      </c>
      <c r="X1" s="189">
        <v>5</v>
      </c>
      <c r="Y1" s="189">
        <v>6</v>
      </c>
      <c r="Z1" s="189">
        <v>7</v>
      </c>
      <c r="AA1" s="190">
        <v>8</v>
      </c>
      <c r="AB1" s="191">
        <v>9</v>
      </c>
      <c r="AC1" s="191">
        <v>10</v>
      </c>
      <c r="AD1" s="192">
        <v>11</v>
      </c>
      <c r="AE1" s="193">
        <v>12</v>
      </c>
      <c r="AF1" s="193">
        <v>13</v>
      </c>
      <c r="AG1" s="193">
        <v>14</v>
      </c>
      <c r="AH1" s="193">
        <v>15</v>
      </c>
      <c r="AI1" s="194">
        <v>16</v>
      </c>
      <c r="AJ1" s="195">
        <v>17</v>
      </c>
      <c r="AK1" s="114"/>
      <c r="AL1" s="1"/>
      <c r="AM1" s="1"/>
      <c r="AN1" s="1"/>
      <c r="AO1" s="1"/>
      <c r="AP1" s="1"/>
      <c r="AQ1" s="1"/>
      <c r="AR1" s="1"/>
      <c r="AS1" s="1"/>
      <c r="AT1" s="2"/>
      <c r="AU1" s="2"/>
      <c r="AV1" s="2"/>
      <c r="AW1" s="2"/>
      <c r="AX1" s="2"/>
      <c r="AY1" s="2"/>
      <c r="AZ1" s="2"/>
      <c r="BA1" s="2"/>
    </row>
    <row r="2" spans="1:53" s="14" customFormat="1" ht="193.8" customHeight="1" thickBot="1" x14ac:dyDescent="0.5">
      <c r="A2" s="88" t="s">
        <v>42</v>
      </c>
      <c r="B2" s="94" t="s">
        <v>41</v>
      </c>
      <c r="C2" s="165" t="s">
        <v>61</v>
      </c>
      <c r="D2" s="115" t="s">
        <v>10</v>
      </c>
      <c r="E2" s="116" t="s">
        <v>11</v>
      </c>
      <c r="F2" s="116" t="s">
        <v>12</v>
      </c>
      <c r="G2" s="116" t="s">
        <v>13</v>
      </c>
      <c r="H2" s="116" t="s">
        <v>14</v>
      </c>
      <c r="I2" s="117" t="s">
        <v>15</v>
      </c>
      <c r="J2" s="118" t="s">
        <v>16</v>
      </c>
      <c r="K2" s="119" t="s">
        <v>17</v>
      </c>
      <c r="L2" s="119" t="s">
        <v>18</v>
      </c>
      <c r="M2" s="119" t="s">
        <v>32</v>
      </c>
      <c r="N2" s="119" t="s">
        <v>33</v>
      </c>
      <c r="O2" s="119" t="s">
        <v>34</v>
      </c>
      <c r="P2" s="119" t="s">
        <v>19</v>
      </c>
      <c r="Q2" s="119" t="s">
        <v>35</v>
      </c>
      <c r="R2" s="119" t="s">
        <v>36</v>
      </c>
      <c r="S2" s="120" t="s">
        <v>20</v>
      </c>
      <c r="T2" s="121" t="s">
        <v>21</v>
      </c>
      <c r="U2" s="122" t="s">
        <v>27</v>
      </c>
      <c r="V2" s="122" t="s">
        <v>37</v>
      </c>
      <c r="W2" s="123" t="s">
        <v>12</v>
      </c>
      <c r="X2" s="124" t="s">
        <v>38</v>
      </c>
      <c r="Y2" s="124" t="s">
        <v>23</v>
      </c>
      <c r="Z2" s="124" t="s">
        <v>28</v>
      </c>
      <c r="AA2" s="125" t="s">
        <v>39</v>
      </c>
      <c r="AB2" s="126" t="s">
        <v>24</v>
      </c>
      <c r="AC2" s="126" t="s">
        <v>22</v>
      </c>
      <c r="AD2" s="127" t="s">
        <v>29</v>
      </c>
      <c r="AE2" s="128" t="s">
        <v>26</v>
      </c>
      <c r="AF2" s="128" t="s">
        <v>25</v>
      </c>
      <c r="AG2" s="128" t="s">
        <v>18</v>
      </c>
      <c r="AH2" s="128" t="s">
        <v>30</v>
      </c>
      <c r="AI2" s="129" t="s">
        <v>31</v>
      </c>
      <c r="AJ2" s="130" t="s">
        <v>40</v>
      </c>
      <c r="AK2" s="131"/>
      <c r="AL2" s="3" t="s">
        <v>2</v>
      </c>
      <c r="AM2" s="4" t="s">
        <v>3</v>
      </c>
      <c r="AN2" s="5" t="s">
        <v>0</v>
      </c>
      <c r="AO2" s="6" t="s">
        <v>4</v>
      </c>
      <c r="AP2" s="7" t="s">
        <v>5</v>
      </c>
      <c r="AQ2" s="7" t="s">
        <v>6</v>
      </c>
      <c r="AR2" s="7" t="s">
        <v>7</v>
      </c>
      <c r="AS2" s="8" t="s">
        <v>1</v>
      </c>
      <c r="AT2" s="9" t="s">
        <v>2</v>
      </c>
      <c r="AU2" s="10" t="s">
        <v>3</v>
      </c>
      <c r="AV2" s="11" t="s">
        <v>4</v>
      </c>
      <c r="AW2" s="12" t="s">
        <v>5</v>
      </c>
      <c r="AX2" s="12" t="s">
        <v>6</v>
      </c>
      <c r="AY2" s="13" t="s">
        <v>7</v>
      </c>
    </row>
    <row r="3" spans="1:53" s="38" customFormat="1" ht="19.2" customHeight="1" x14ac:dyDescent="0.45">
      <c r="A3" s="89">
        <v>1</v>
      </c>
      <c r="B3" s="95" t="str">
        <f>名簿!B3</f>
        <v>Aさん</v>
      </c>
      <c r="C3" s="196">
        <v>3</v>
      </c>
      <c r="D3" s="39">
        <v>1</v>
      </c>
      <c r="E3" s="40">
        <v>2</v>
      </c>
      <c r="F3" s="40">
        <v>3</v>
      </c>
      <c r="G3" s="40">
        <v>1</v>
      </c>
      <c r="H3" s="40">
        <v>2</v>
      </c>
      <c r="I3" s="41">
        <v>3</v>
      </c>
      <c r="J3" s="42">
        <v>1</v>
      </c>
      <c r="K3" s="43">
        <v>2</v>
      </c>
      <c r="L3" s="43">
        <v>3</v>
      </c>
      <c r="M3" s="43">
        <v>1</v>
      </c>
      <c r="N3" s="43">
        <v>2</v>
      </c>
      <c r="O3" s="43">
        <v>3</v>
      </c>
      <c r="P3" s="43">
        <v>1</v>
      </c>
      <c r="Q3" s="43">
        <v>2</v>
      </c>
      <c r="R3" s="43">
        <v>3</v>
      </c>
      <c r="S3" s="44">
        <v>1</v>
      </c>
      <c r="T3" s="45">
        <v>2</v>
      </c>
      <c r="U3" s="46">
        <v>3</v>
      </c>
      <c r="V3" s="46">
        <v>1</v>
      </c>
      <c r="W3" s="47">
        <v>2</v>
      </c>
      <c r="X3" s="48">
        <v>3</v>
      </c>
      <c r="Y3" s="48">
        <v>1</v>
      </c>
      <c r="Z3" s="48">
        <v>2</v>
      </c>
      <c r="AA3" s="49">
        <v>3</v>
      </c>
      <c r="AB3" s="50">
        <v>1</v>
      </c>
      <c r="AC3" s="50">
        <v>2</v>
      </c>
      <c r="AD3" s="51">
        <v>3</v>
      </c>
      <c r="AE3" s="52">
        <v>1</v>
      </c>
      <c r="AF3" s="52">
        <v>2</v>
      </c>
      <c r="AG3" s="52">
        <v>3</v>
      </c>
      <c r="AH3" s="52">
        <v>1</v>
      </c>
      <c r="AI3" s="53">
        <v>2</v>
      </c>
      <c r="AJ3" s="54">
        <v>3</v>
      </c>
      <c r="AK3" s="132"/>
      <c r="AL3" s="15">
        <f>AVERAGE(D3:I3)</f>
        <v>2</v>
      </c>
      <c r="AM3" s="16">
        <f>AVERAGE(J3:S3)</f>
        <v>1.9</v>
      </c>
      <c r="AN3" s="17">
        <f>AVERAGE(D3:S3)</f>
        <v>1.9375</v>
      </c>
      <c r="AO3" s="15">
        <f>AVERAGE(T3,W3,U3,V3)</f>
        <v>2</v>
      </c>
      <c r="AP3" s="16">
        <f>AVERAGE(AC3,AA3,AB3,AD3)</f>
        <v>2.25</v>
      </c>
      <c r="AQ3" s="16">
        <f>AVERAGE(Y3,X3,Z3)</f>
        <v>2</v>
      </c>
      <c r="AR3" s="16">
        <f>AVERAGE(AE3:AG3,AH3,AI3)</f>
        <v>1.8</v>
      </c>
      <c r="AS3" s="17">
        <f>AVERAGE(T3:AI3)</f>
        <v>2</v>
      </c>
      <c r="AT3" s="18" t="str">
        <f>IF(AL3&gt;=4.72,"A",IF(AL3&gt;=4.4,"B",IF(AL3&gt;=3.76,"C",IF(AL3&gt;=2.37,"D",IF(AL3&lt;2.37,"E")))))</f>
        <v>E</v>
      </c>
      <c r="AU3" s="19" t="str">
        <f>IF(AM3&gt;=4.53,"A",IF(AM3&gt;=4.23,"B",IF(AM3&gt;=3.62,"C",IF(AM3&gt;=2.31,"D",IF(AM3&lt;2.31,"E")))))</f>
        <v>E</v>
      </c>
      <c r="AV3" s="18" t="str">
        <f>IF(AO3&gt;=4.75,"A",IF(AO3&gt;=4.44,"B",IF(AO3&gt;=3.83,"C",IF(AO3&gt;=2.5,"D",IF(AO3&lt;2.5,"E")))))</f>
        <v>E</v>
      </c>
      <c r="AW3" s="20" t="str">
        <f>IF(AP3&gt;=4.88,"A",IF(AP3&gt;=4.61,"B",IF(AP3&gt;=4.07,"C",IF(AP3&gt;=2.89,"D",IF(AP3&lt;2.89,"E")))))</f>
        <v>E</v>
      </c>
      <c r="AX3" s="20" t="str">
        <f>IF(AQ3&gt;=5,"A",IF(AQ3&gt;=4.66,"B",IF(AQ3&gt;=4.28,"C",IF(AQ3&gt;=3.06,"D",IF(AQ3&lt;3.06,"E")))))</f>
        <v>E</v>
      </c>
      <c r="AY3" s="19" t="str">
        <f>IF(AR3&gt;=4.76,"A",IF(AR3&gt;=4.47,"B",IF(AR3&gt;=3.88,"C",IF(AR3&gt;=2.61,"D",IF(AR3&lt;2.61,"E")))))</f>
        <v>E</v>
      </c>
      <c r="AZ3" s="2"/>
      <c r="BA3" s="2"/>
    </row>
    <row r="4" spans="1:53" s="38" customFormat="1" ht="19.2" customHeight="1" x14ac:dyDescent="0.45">
      <c r="A4" s="90">
        <v>2</v>
      </c>
      <c r="B4" s="96" t="str">
        <f>名簿!B4</f>
        <v>Bさん</v>
      </c>
      <c r="C4" s="197">
        <v>3</v>
      </c>
      <c r="D4" s="55">
        <v>5</v>
      </c>
      <c r="E4" s="56">
        <v>5</v>
      </c>
      <c r="F4" s="56">
        <v>5</v>
      </c>
      <c r="G4" s="56">
        <v>5</v>
      </c>
      <c r="H4" s="56">
        <v>5</v>
      </c>
      <c r="I4" s="57">
        <v>5</v>
      </c>
      <c r="J4" s="58">
        <v>5</v>
      </c>
      <c r="K4" s="59">
        <v>5</v>
      </c>
      <c r="L4" s="59">
        <v>5</v>
      </c>
      <c r="M4" s="59">
        <v>5</v>
      </c>
      <c r="N4" s="59">
        <v>5</v>
      </c>
      <c r="O4" s="59">
        <v>5</v>
      </c>
      <c r="P4" s="59">
        <v>5</v>
      </c>
      <c r="Q4" s="59">
        <v>5</v>
      </c>
      <c r="R4" s="59">
        <v>5</v>
      </c>
      <c r="S4" s="60">
        <v>5</v>
      </c>
      <c r="T4" s="61">
        <v>5</v>
      </c>
      <c r="U4" s="62">
        <v>5</v>
      </c>
      <c r="V4" s="62">
        <v>5</v>
      </c>
      <c r="W4" s="63">
        <v>5</v>
      </c>
      <c r="X4" s="64">
        <v>5</v>
      </c>
      <c r="Y4" s="64">
        <v>5</v>
      </c>
      <c r="Z4" s="64">
        <v>5</v>
      </c>
      <c r="AA4" s="65">
        <v>5</v>
      </c>
      <c r="AB4" s="66">
        <v>5</v>
      </c>
      <c r="AC4" s="66">
        <v>5</v>
      </c>
      <c r="AD4" s="67">
        <v>5</v>
      </c>
      <c r="AE4" s="68">
        <v>5</v>
      </c>
      <c r="AF4" s="68">
        <v>5</v>
      </c>
      <c r="AG4" s="68">
        <v>5</v>
      </c>
      <c r="AH4" s="68">
        <v>5</v>
      </c>
      <c r="AI4" s="69">
        <v>5</v>
      </c>
      <c r="AJ4" s="70">
        <v>5</v>
      </c>
      <c r="AK4" s="132"/>
      <c r="AL4" s="15">
        <f t="shared" ref="AL4:AL42" si="0">AVERAGE(D4:I4)</f>
        <v>5</v>
      </c>
      <c r="AM4" s="16">
        <f t="shared" ref="AM4:AM42" si="1">AVERAGE(J4:S4)</f>
        <v>5</v>
      </c>
      <c r="AN4" s="17">
        <f t="shared" ref="AN4:AN42" si="2">AVERAGE(D4:S4)</f>
        <v>5</v>
      </c>
      <c r="AO4" s="15">
        <f t="shared" ref="AO4:AO42" si="3">AVERAGE(T4,W4,U4,V4)</f>
        <v>5</v>
      </c>
      <c r="AP4" s="16">
        <f t="shared" ref="AP4:AP42" si="4">AVERAGE(AC4,AA4,AB4,AD4)</f>
        <v>5</v>
      </c>
      <c r="AQ4" s="16">
        <f t="shared" ref="AQ4:AQ42" si="5">AVERAGE(Y4,X4,Z4)</f>
        <v>5</v>
      </c>
      <c r="AR4" s="16">
        <f t="shared" ref="AR4:AR42" si="6">AVERAGE(AE4:AG4,AH4,AI4)</f>
        <v>5</v>
      </c>
      <c r="AS4" s="17">
        <f t="shared" ref="AS4:AS42" si="7">AVERAGE(T4:AI4)</f>
        <v>5</v>
      </c>
      <c r="AT4" s="18" t="str">
        <f t="shared" ref="AT4:AT42" si="8">IF(AL4&gt;=4.72,"A",IF(AL4&gt;=4.4,"B",IF(AL4&gt;=3.76,"C",IF(AL4&gt;=2.37,"D",IF(AL4&lt;2.37,"E")))))</f>
        <v>A</v>
      </c>
      <c r="AU4" s="19" t="str">
        <f t="shared" ref="AU4:AU42" si="9">IF(AM4&gt;=4.53,"A",IF(AM4&gt;=4.23,"B",IF(AM4&gt;=3.62,"C",IF(AM4&gt;=2.31,"D",IF(AM4&lt;2.31,"E")))))</f>
        <v>A</v>
      </c>
      <c r="AV4" s="18" t="str">
        <f t="shared" ref="AV4:AV42" si="10">IF(AO4&gt;=4.75,"A",IF(AO4&gt;=4.44,"B",IF(AO4&gt;=3.83,"C",IF(AO4&gt;=2.5,"D",IF(AO4&lt;2.5,"E")))))</f>
        <v>A</v>
      </c>
      <c r="AW4" s="20" t="str">
        <f t="shared" ref="AW4:AW42" si="11">IF(AP4&gt;=4.88,"A",IF(AP4&gt;=4.61,"B",IF(AP4&gt;=4.07,"C",IF(AP4&gt;=2.89,"D",IF(AP4&lt;2.89,"E")))))</f>
        <v>A</v>
      </c>
      <c r="AX4" s="20" t="str">
        <f t="shared" ref="AX4:AX42" si="12">IF(AQ4&gt;=5,"A",IF(AQ4&gt;=4.66,"B",IF(AQ4&gt;=4.28,"C",IF(AQ4&gt;=3.06,"D",IF(AQ4&lt;3.06,"E")))))</f>
        <v>A</v>
      </c>
      <c r="AY4" s="19" t="str">
        <f t="shared" ref="AY4:AY42" si="13">IF(AR4&gt;=4.76,"A",IF(AR4&gt;=4.47,"B",IF(AR4&gt;=3.88,"C",IF(AR4&gt;=2.61,"D",IF(AR4&lt;2.61,"E")))))</f>
        <v>A</v>
      </c>
      <c r="AZ4" s="2"/>
      <c r="BA4" s="2"/>
    </row>
    <row r="5" spans="1:53" s="38" customFormat="1" ht="19.2" customHeight="1" x14ac:dyDescent="0.45">
      <c r="A5" s="90">
        <v>3</v>
      </c>
      <c r="B5" s="96" t="str">
        <f>名簿!B5</f>
        <v>Cさん</v>
      </c>
      <c r="C5" s="197">
        <v>3</v>
      </c>
      <c r="D5" s="55">
        <v>3</v>
      </c>
      <c r="E5" s="56">
        <v>3</v>
      </c>
      <c r="F5" s="56">
        <v>3</v>
      </c>
      <c r="G5" s="56">
        <v>3</v>
      </c>
      <c r="H5" s="56">
        <v>3</v>
      </c>
      <c r="I5" s="57">
        <v>3</v>
      </c>
      <c r="J5" s="58">
        <v>3</v>
      </c>
      <c r="K5" s="59">
        <v>3</v>
      </c>
      <c r="L5" s="59">
        <v>3</v>
      </c>
      <c r="M5" s="59">
        <v>3</v>
      </c>
      <c r="N5" s="59">
        <v>3</v>
      </c>
      <c r="O5" s="59">
        <v>3</v>
      </c>
      <c r="P5" s="59">
        <v>3</v>
      </c>
      <c r="Q5" s="59">
        <v>3</v>
      </c>
      <c r="R5" s="59">
        <v>3</v>
      </c>
      <c r="S5" s="60">
        <v>3</v>
      </c>
      <c r="T5" s="61">
        <v>3</v>
      </c>
      <c r="U5" s="62">
        <v>3</v>
      </c>
      <c r="V5" s="62">
        <v>3</v>
      </c>
      <c r="W5" s="63">
        <v>3</v>
      </c>
      <c r="X5" s="64">
        <v>3</v>
      </c>
      <c r="Y5" s="64">
        <v>3</v>
      </c>
      <c r="Z5" s="64">
        <v>3</v>
      </c>
      <c r="AA5" s="65">
        <v>3</v>
      </c>
      <c r="AB5" s="66">
        <v>3</v>
      </c>
      <c r="AC5" s="66">
        <v>3</v>
      </c>
      <c r="AD5" s="67">
        <v>3</v>
      </c>
      <c r="AE5" s="68">
        <v>3</v>
      </c>
      <c r="AF5" s="68">
        <v>3</v>
      </c>
      <c r="AG5" s="68">
        <v>3</v>
      </c>
      <c r="AH5" s="68">
        <v>3</v>
      </c>
      <c r="AI5" s="69">
        <v>3</v>
      </c>
      <c r="AJ5" s="70">
        <v>3</v>
      </c>
      <c r="AK5" s="132"/>
      <c r="AL5" s="15">
        <f t="shared" si="0"/>
        <v>3</v>
      </c>
      <c r="AM5" s="16">
        <f t="shared" si="1"/>
        <v>3</v>
      </c>
      <c r="AN5" s="17">
        <f t="shared" si="2"/>
        <v>3</v>
      </c>
      <c r="AO5" s="15">
        <f t="shared" si="3"/>
        <v>3</v>
      </c>
      <c r="AP5" s="16">
        <f t="shared" si="4"/>
        <v>3</v>
      </c>
      <c r="AQ5" s="16">
        <f t="shared" si="5"/>
        <v>3</v>
      </c>
      <c r="AR5" s="16">
        <f t="shared" si="6"/>
        <v>3</v>
      </c>
      <c r="AS5" s="17">
        <f t="shared" si="7"/>
        <v>3</v>
      </c>
      <c r="AT5" s="18" t="str">
        <f t="shared" si="8"/>
        <v>D</v>
      </c>
      <c r="AU5" s="19" t="str">
        <f t="shared" si="9"/>
        <v>D</v>
      </c>
      <c r="AV5" s="18" t="str">
        <f t="shared" si="10"/>
        <v>D</v>
      </c>
      <c r="AW5" s="20" t="str">
        <f t="shared" si="11"/>
        <v>D</v>
      </c>
      <c r="AX5" s="20" t="str">
        <f t="shared" si="12"/>
        <v>E</v>
      </c>
      <c r="AY5" s="19" t="str">
        <f t="shared" si="13"/>
        <v>D</v>
      </c>
      <c r="AZ5" s="2"/>
      <c r="BA5" s="2"/>
    </row>
    <row r="6" spans="1:53" s="38" customFormat="1" ht="19.2" customHeight="1" x14ac:dyDescent="0.45">
      <c r="A6" s="90">
        <v>4</v>
      </c>
      <c r="B6" s="96">
        <f>名簿!B6</f>
        <v>0</v>
      </c>
      <c r="C6" s="197">
        <v>2</v>
      </c>
      <c r="D6" s="55"/>
      <c r="E6" s="56"/>
      <c r="F6" s="56"/>
      <c r="G6" s="56"/>
      <c r="H6" s="56"/>
      <c r="I6" s="57"/>
      <c r="J6" s="58"/>
      <c r="K6" s="59"/>
      <c r="L6" s="59"/>
      <c r="M6" s="59"/>
      <c r="N6" s="59"/>
      <c r="O6" s="59"/>
      <c r="P6" s="59"/>
      <c r="Q6" s="59"/>
      <c r="R6" s="59"/>
      <c r="S6" s="60"/>
      <c r="T6" s="61"/>
      <c r="U6" s="62"/>
      <c r="V6" s="62"/>
      <c r="W6" s="63"/>
      <c r="X6" s="64"/>
      <c r="Y6" s="64"/>
      <c r="Z6" s="64"/>
      <c r="AA6" s="65"/>
      <c r="AB6" s="66"/>
      <c r="AC6" s="66"/>
      <c r="AD6" s="67"/>
      <c r="AE6" s="68"/>
      <c r="AF6" s="68"/>
      <c r="AG6" s="68"/>
      <c r="AH6" s="68"/>
      <c r="AI6" s="69"/>
      <c r="AJ6" s="70"/>
      <c r="AK6" s="132"/>
      <c r="AL6" s="15" t="e">
        <f t="shared" si="0"/>
        <v>#DIV/0!</v>
      </c>
      <c r="AM6" s="16" t="e">
        <f t="shared" si="1"/>
        <v>#DIV/0!</v>
      </c>
      <c r="AN6" s="17" t="e">
        <f t="shared" si="2"/>
        <v>#DIV/0!</v>
      </c>
      <c r="AO6" s="15" t="e">
        <f t="shared" si="3"/>
        <v>#DIV/0!</v>
      </c>
      <c r="AP6" s="16" t="e">
        <f t="shared" si="4"/>
        <v>#DIV/0!</v>
      </c>
      <c r="AQ6" s="16" t="e">
        <f t="shared" si="5"/>
        <v>#DIV/0!</v>
      </c>
      <c r="AR6" s="16" t="e">
        <f t="shared" si="6"/>
        <v>#DIV/0!</v>
      </c>
      <c r="AS6" s="17" t="e">
        <f t="shared" si="7"/>
        <v>#DIV/0!</v>
      </c>
      <c r="AT6" s="18" t="e">
        <f t="shared" si="8"/>
        <v>#DIV/0!</v>
      </c>
      <c r="AU6" s="19" t="e">
        <f t="shared" si="9"/>
        <v>#DIV/0!</v>
      </c>
      <c r="AV6" s="18" t="e">
        <f t="shared" si="10"/>
        <v>#DIV/0!</v>
      </c>
      <c r="AW6" s="20" t="e">
        <f t="shared" si="11"/>
        <v>#DIV/0!</v>
      </c>
      <c r="AX6" s="20" t="e">
        <f t="shared" si="12"/>
        <v>#DIV/0!</v>
      </c>
      <c r="AY6" s="19" t="e">
        <f t="shared" si="13"/>
        <v>#DIV/0!</v>
      </c>
      <c r="AZ6" s="2"/>
      <c r="BA6" s="2"/>
    </row>
    <row r="7" spans="1:53" s="38" customFormat="1" ht="19.2" customHeight="1" thickBot="1" x14ac:dyDescent="0.5">
      <c r="A7" s="91">
        <v>5</v>
      </c>
      <c r="B7" s="97">
        <f>名簿!B7</f>
        <v>0</v>
      </c>
      <c r="C7" s="198">
        <v>1</v>
      </c>
      <c r="D7" s="71"/>
      <c r="E7" s="72"/>
      <c r="F7" s="72"/>
      <c r="G7" s="72"/>
      <c r="H7" s="72"/>
      <c r="I7" s="73"/>
      <c r="J7" s="74"/>
      <c r="K7" s="75"/>
      <c r="L7" s="75"/>
      <c r="M7" s="75"/>
      <c r="N7" s="75"/>
      <c r="O7" s="75"/>
      <c r="P7" s="75"/>
      <c r="Q7" s="75"/>
      <c r="R7" s="75"/>
      <c r="S7" s="76"/>
      <c r="T7" s="77"/>
      <c r="U7" s="78"/>
      <c r="V7" s="78"/>
      <c r="W7" s="79"/>
      <c r="X7" s="80"/>
      <c r="Y7" s="80"/>
      <c r="Z7" s="80"/>
      <c r="AA7" s="81"/>
      <c r="AB7" s="82"/>
      <c r="AC7" s="82"/>
      <c r="AD7" s="83"/>
      <c r="AE7" s="84"/>
      <c r="AF7" s="84"/>
      <c r="AG7" s="84"/>
      <c r="AH7" s="84"/>
      <c r="AI7" s="85"/>
      <c r="AJ7" s="86"/>
      <c r="AK7" s="132"/>
      <c r="AL7" s="15" t="e">
        <f t="shared" si="0"/>
        <v>#DIV/0!</v>
      </c>
      <c r="AM7" s="16" t="e">
        <f t="shared" si="1"/>
        <v>#DIV/0!</v>
      </c>
      <c r="AN7" s="17" t="e">
        <f t="shared" si="2"/>
        <v>#DIV/0!</v>
      </c>
      <c r="AO7" s="15" t="e">
        <f t="shared" si="3"/>
        <v>#DIV/0!</v>
      </c>
      <c r="AP7" s="16" t="e">
        <f t="shared" si="4"/>
        <v>#DIV/0!</v>
      </c>
      <c r="AQ7" s="16" t="e">
        <f t="shared" si="5"/>
        <v>#DIV/0!</v>
      </c>
      <c r="AR7" s="16" t="e">
        <f t="shared" si="6"/>
        <v>#DIV/0!</v>
      </c>
      <c r="AS7" s="17" t="e">
        <f t="shared" si="7"/>
        <v>#DIV/0!</v>
      </c>
      <c r="AT7" s="18" t="e">
        <f t="shared" si="8"/>
        <v>#DIV/0!</v>
      </c>
      <c r="AU7" s="19" t="e">
        <f t="shared" si="9"/>
        <v>#DIV/0!</v>
      </c>
      <c r="AV7" s="18" t="e">
        <f t="shared" si="10"/>
        <v>#DIV/0!</v>
      </c>
      <c r="AW7" s="20" t="e">
        <f t="shared" si="11"/>
        <v>#DIV/0!</v>
      </c>
      <c r="AX7" s="20" t="e">
        <f t="shared" si="12"/>
        <v>#DIV/0!</v>
      </c>
      <c r="AY7" s="19" t="e">
        <f t="shared" si="13"/>
        <v>#DIV/0!</v>
      </c>
      <c r="AZ7" s="2"/>
      <c r="BA7" s="2"/>
    </row>
    <row r="8" spans="1:53" s="38" customFormat="1" ht="19.2" customHeight="1" x14ac:dyDescent="0.45">
      <c r="A8" s="90">
        <v>6</v>
      </c>
      <c r="B8" s="96">
        <f>名簿!B8</f>
        <v>0</v>
      </c>
      <c r="C8" s="197"/>
      <c r="D8" s="55"/>
      <c r="E8" s="56"/>
      <c r="F8" s="56"/>
      <c r="G8" s="56"/>
      <c r="H8" s="56"/>
      <c r="I8" s="57"/>
      <c r="J8" s="58"/>
      <c r="K8" s="59"/>
      <c r="L8" s="59"/>
      <c r="M8" s="59"/>
      <c r="N8" s="59"/>
      <c r="O8" s="59"/>
      <c r="P8" s="59"/>
      <c r="Q8" s="59"/>
      <c r="R8" s="59"/>
      <c r="S8" s="60"/>
      <c r="T8" s="61"/>
      <c r="U8" s="62"/>
      <c r="V8" s="62"/>
      <c r="W8" s="63"/>
      <c r="X8" s="64"/>
      <c r="Y8" s="64"/>
      <c r="Z8" s="64"/>
      <c r="AA8" s="65"/>
      <c r="AB8" s="66"/>
      <c r="AC8" s="66"/>
      <c r="AD8" s="67"/>
      <c r="AE8" s="68"/>
      <c r="AF8" s="68"/>
      <c r="AG8" s="68"/>
      <c r="AH8" s="68"/>
      <c r="AI8" s="69"/>
      <c r="AJ8" s="70"/>
      <c r="AK8" s="132"/>
      <c r="AL8" s="15" t="e">
        <f t="shared" si="0"/>
        <v>#DIV/0!</v>
      </c>
      <c r="AM8" s="16" t="e">
        <f t="shared" si="1"/>
        <v>#DIV/0!</v>
      </c>
      <c r="AN8" s="17" t="e">
        <f t="shared" si="2"/>
        <v>#DIV/0!</v>
      </c>
      <c r="AO8" s="15" t="e">
        <f t="shared" si="3"/>
        <v>#DIV/0!</v>
      </c>
      <c r="AP8" s="16" t="e">
        <f t="shared" si="4"/>
        <v>#DIV/0!</v>
      </c>
      <c r="AQ8" s="16" t="e">
        <f t="shared" si="5"/>
        <v>#DIV/0!</v>
      </c>
      <c r="AR8" s="16" t="e">
        <f t="shared" si="6"/>
        <v>#DIV/0!</v>
      </c>
      <c r="AS8" s="17" t="e">
        <f t="shared" si="7"/>
        <v>#DIV/0!</v>
      </c>
      <c r="AT8" s="18" t="e">
        <f t="shared" si="8"/>
        <v>#DIV/0!</v>
      </c>
      <c r="AU8" s="19" t="e">
        <f t="shared" si="9"/>
        <v>#DIV/0!</v>
      </c>
      <c r="AV8" s="18" t="e">
        <f t="shared" si="10"/>
        <v>#DIV/0!</v>
      </c>
      <c r="AW8" s="20" t="e">
        <f t="shared" si="11"/>
        <v>#DIV/0!</v>
      </c>
      <c r="AX8" s="20" t="e">
        <f t="shared" si="12"/>
        <v>#DIV/0!</v>
      </c>
      <c r="AY8" s="19" t="e">
        <f t="shared" si="13"/>
        <v>#DIV/0!</v>
      </c>
      <c r="AZ8" s="2"/>
      <c r="BA8" s="2"/>
    </row>
    <row r="9" spans="1:53" s="38" customFormat="1" ht="19.2" customHeight="1" x14ac:dyDescent="0.45">
      <c r="A9" s="90">
        <v>7</v>
      </c>
      <c r="B9" s="96">
        <f>名簿!B9</f>
        <v>0</v>
      </c>
      <c r="C9" s="197"/>
      <c r="D9" s="55"/>
      <c r="E9" s="56"/>
      <c r="F9" s="56"/>
      <c r="G9" s="56"/>
      <c r="H9" s="56"/>
      <c r="I9" s="57"/>
      <c r="J9" s="58"/>
      <c r="K9" s="59"/>
      <c r="L9" s="59"/>
      <c r="M9" s="59"/>
      <c r="N9" s="59"/>
      <c r="O9" s="59"/>
      <c r="P9" s="59"/>
      <c r="Q9" s="59"/>
      <c r="R9" s="59"/>
      <c r="S9" s="60"/>
      <c r="T9" s="61"/>
      <c r="U9" s="62"/>
      <c r="V9" s="62"/>
      <c r="W9" s="63"/>
      <c r="X9" s="64"/>
      <c r="Y9" s="64"/>
      <c r="Z9" s="64"/>
      <c r="AA9" s="65"/>
      <c r="AB9" s="66"/>
      <c r="AC9" s="66"/>
      <c r="AD9" s="67"/>
      <c r="AE9" s="68"/>
      <c r="AF9" s="68"/>
      <c r="AG9" s="68"/>
      <c r="AH9" s="68"/>
      <c r="AI9" s="69"/>
      <c r="AJ9" s="70"/>
      <c r="AK9" s="132"/>
      <c r="AL9" s="15" t="e">
        <f t="shared" si="0"/>
        <v>#DIV/0!</v>
      </c>
      <c r="AM9" s="16" t="e">
        <f t="shared" si="1"/>
        <v>#DIV/0!</v>
      </c>
      <c r="AN9" s="17" t="e">
        <f t="shared" si="2"/>
        <v>#DIV/0!</v>
      </c>
      <c r="AO9" s="15" t="e">
        <f t="shared" si="3"/>
        <v>#DIV/0!</v>
      </c>
      <c r="AP9" s="16" t="e">
        <f t="shared" si="4"/>
        <v>#DIV/0!</v>
      </c>
      <c r="AQ9" s="16" t="e">
        <f t="shared" si="5"/>
        <v>#DIV/0!</v>
      </c>
      <c r="AR9" s="16" t="e">
        <f t="shared" si="6"/>
        <v>#DIV/0!</v>
      </c>
      <c r="AS9" s="17" t="e">
        <f t="shared" si="7"/>
        <v>#DIV/0!</v>
      </c>
      <c r="AT9" s="18" t="e">
        <f t="shared" si="8"/>
        <v>#DIV/0!</v>
      </c>
      <c r="AU9" s="19" t="e">
        <f t="shared" si="9"/>
        <v>#DIV/0!</v>
      </c>
      <c r="AV9" s="18" t="e">
        <f t="shared" si="10"/>
        <v>#DIV/0!</v>
      </c>
      <c r="AW9" s="20" t="e">
        <f t="shared" si="11"/>
        <v>#DIV/0!</v>
      </c>
      <c r="AX9" s="20" t="e">
        <f t="shared" si="12"/>
        <v>#DIV/0!</v>
      </c>
      <c r="AY9" s="19" t="e">
        <f t="shared" si="13"/>
        <v>#DIV/0!</v>
      </c>
      <c r="AZ9" s="2"/>
      <c r="BA9" s="2"/>
    </row>
    <row r="10" spans="1:53" s="38" customFormat="1" ht="19.2" customHeight="1" x14ac:dyDescent="0.45">
      <c r="A10" s="90">
        <v>8</v>
      </c>
      <c r="B10" s="96">
        <f>名簿!B10</f>
        <v>0</v>
      </c>
      <c r="C10" s="197"/>
      <c r="D10" s="55"/>
      <c r="E10" s="56"/>
      <c r="F10" s="56"/>
      <c r="G10" s="56"/>
      <c r="H10" s="56"/>
      <c r="I10" s="57"/>
      <c r="J10" s="58"/>
      <c r="K10" s="59"/>
      <c r="L10" s="59"/>
      <c r="M10" s="59"/>
      <c r="N10" s="59"/>
      <c r="O10" s="59"/>
      <c r="P10" s="59"/>
      <c r="Q10" s="59"/>
      <c r="R10" s="59"/>
      <c r="S10" s="60"/>
      <c r="T10" s="61"/>
      <c r="U10" s="62"/>
      <c r="V10" s="62"/>
      <c r="W10" s="63"/>
      <c r="X10" s="64"/>
      <c r="Y10" s="64"/>
      <c r="Z10" s="64"/>
      <c r="AA10" s="65"/>
      <c r="AB10" s="66"/>
      <c r="AC10" s="66"/>
      <c r="AD10" s="67"/>
      <c r="AE10" s="68"/>
      <c r="AF10" s="68"/>
      <c r="AG10" s="68"/>
      <c r="AH10" s="68"/>
      <c r="AI10" s="69"/>
      <c r="AJ10" s="70"/>
      <c r="AK10" s="132"/>
      <c r="AL10" s="15" t="e">
        <f t="shared" si="0"/>
        <v>#DIV/0!</v>
      </c>
      <c r="AM10" s="16" t="e">
        <f t="shared" si="1"/>
        <v>#DIV/0!</v>
      </c>
      <c r="AN10" s="17" t="e">
        <f t="shared" si="2"/>
        <v>#DIV/0!</v>
      </c>
      <c r="AO10" s="15" t="e">
        <f t="shared" si="3"/>
        <v>#DIV/0!</v>
      </c>
      <c r="AP10" s="16" t="e">
        <f t="shared" si="4"/>
        <v>#DIV/0!</v>
      </c>
      <c r="AQ10" s="16" t="e">
        <f t="shared" si="5"/>
        <v>#DIV/0!</v>
      </c>
      <c r="AR10" s="16" t="e">
        <f t="shared" si="6"/>
        <v>#DIV/0!</v>
      </c>
      <c r="AS10" s="17" t="e">
        <f t="shared" si="7"/>
        <v>#DIV/0!</v>
      </c>
      <c r="AT10" s="18" t="e">
        <f t="shared" si="8"/>
        <v>#DIV/0!</v>
      </c>
      <c r="AU10" s="19" t="e">
        <f t="shared" si="9"/>
        <v>#DIV/0!</v>
      </c>
      <c r="AV10" s="18" t="e">
        <f t="shared" si="10"/>
        <v>#DIV/0!</v>
      </c>
      <c r="AW10" s="20" t="e">
        <f t="shared" si="11"/>
        <v>#DIV/0!</v>
      </c>
      <c r="AX10" s="20" t="e">
        <f t="shared" si="12"/>
        <v>#DIV/0!</v>
      </c>
      <c r="AY10" s="19" t="e">
        <f t="shared" si="13"/>
        <v>#DIV/0!</v>
      </c>
      <c r="AZ10" s="2"/>
      <c r="BA10" s="2"/>
    </row>
    <row r="11" spans="1:53" s="38" customFormat="1" ht="19.2" customHeight="1" x14ac:dyDescent="0.45">
      <c r="A11" s="90">
        <v>9</v>
      </c>
      <c r="B11" s="96">
        <f>名簿!B11</f>
        <v>0</v>
      </c>
      <c r="C11" s="197"/>
      <c r="D11" s="55"/>
      <c r="E11" s="56"/>
      <c r="F11" s="56"/>
      <c r="G11" s="56"/>
      <c r="H11" s="56"/>
      <c r="I11" s="57"/>
      <c r="J11" s="58"/>
      <c r="K11" s="59"/>
      <c r="L11" s="59"/>
      <c r="M11" s="59"/>
      <c r="N11" s="59"/>
      <c r="O11" s="59"/>
      <c r="P11" s="59"/>
      <c r="Q11" s="59"/>
      <c r="R11" s="59"/>
      <c r="S11" s="60"/>
      <c r="T11" s="61"/>
      <c r="U11" s="62"/>
      <c r="V11" s="62"/>
      <c r="W11" s="63"/>
      <c r="X11" s="64"/>
      <c r="Y11" s="64"/>
      <c r="Z11" s="64"/>
      <c r="AA11" s="65"/>
      <c r="AB11" s="66"/>
      <c r="AC11" s="66"/>
      <c r="AD11" s="67"/>
      <c r="AE11" s="68"/>
      <c r="AF11" s="68"/>
      <c r="AG11" s="68"/>
      <c r="AH11" s="68"/>
      <c r="AI11" s="69"/>
      <c r="AJ11" s="70"/>
      <c r="AK11" s="132"/>
      <c r="AL11" s="15" t="e">
        <f t="shared" si="0"/>
        <v>#DIV/0!</v>
      </c>
      <c r="AM11" s="16" t="e">
        <f t="shared" si="1"/>
        <v>#DIV/0!</v>
      </c>
      <c r="AN11" s="17" t="e">
        <f t="shared" si="2"/>
        <v>#DIV/0!</v>
      </c>
      <c r="AO11" s="15" t="e">
        <f t="shared" si="3"/>
        <v>#DIV/0!</v>
      </c>
      <c r="AP11" s="16" t="e">
        <f t="shared" si="4"/>
        <v>#DIV/0!</v>
      </c>
      <c r="AQ11" s="16" t="e">
        <f t="shared" si="5"/>
        <v>#DIV/0!</v>
      </c>
      <c r="AR11" s="16" t="e">
        <f t="shared" si="6"/>
        <v>#DIV/0!</v>
      </c>
      <c r="AS11" s="17" t="e">
        <f t="shared" si="7"/>
        <v>#DIV/0!</v>
      </c>
      <c r="AT11" s="18" t="e">
        <f t="shared" si="8"/>
        <v>#DIV/0!</v>
      </c>
      <c r="AU11" s="19" t="e">
        <f t="shared" si="9"/>
        <v>#DIV/0!</v>
      </c>
      <c r="AV11" s="18" t="e">
        <f t="shared" si="10"/>
        <v>#DIV/0!</v>
      </c>
      <c r="AW11" s="20" t="e">
        <f t="shared" si="11"/>
        <v>#DIV/0!</v>
      </c>
      <c r="AX11" s="20" t="e">
        <f t="shared" si="12"/>
        <v>#DIV/0!</v>
      </c>
      <c r="AY11" s="19" t="e">
        <f t="shared" si="13"/>
        <v>#DIV/0!</v>
      </c>
      <c r="AZ11" s="2"/>
      <c r="BA11" s="2"/>
    </row>
    <row r="12" spans="1:53" s="38" customFormat="1" ht="19.2" customHeight="1" thickBot="1" x14ac:dyDescent="0.5">
      <c r="A12" s="90">
        <v>10</v>
      </c>
      <c r="B12" s="96">
        <f>名簿!B12</f>
        <v>0</v>
      </c>
      <c r="C12" s="197"/>
      <c r="D12" s="55"/>
      <c r="E12" s="56"/>
      <c r="F12" s="56"/>
      <c r="G12" s="56"/>
      <c r="H12" s="56"/>
      <c r="I12" s="57"/>
      <c r="J12" s="58"/>
      <c r="K12" s="59"/>
      <c r="L12" s="59"/>
      <c r="M12" s="59"/>
      <c r="N12" s="59"/>
      <c r="O12" s="59"/>
      <c r="P12" s="59"/>
      <c r="Q12" s="59"/>
      <c r="R12" s="59"/>
      <c r="S12" s="60"/>
      <c r="T12" s="61"/>
      <c r="U12" s="62"/>
      <c r="V12" s="62"/>
      <c r="W12" s="63"/>
      <c r="X12" s="64"/>
      <c r="Y12" s="64"/>
      <c r="Z12" s="64"/>
      <c r="AA12" s="65"/>
      <c r="AB12" s="66"/>
      <c r="AC12" s="66"/>
      <c r="AD12" s="67"/>
      <c r="AE12" s="68"/>
      <c r="AF12" s="68"/>
      <c r="AG12" s="68"/>
      <c r="AH12" s="68"/>
      <c r="AI12" s="69"/>
      <c r="AJ12" s="70"/>
      <c r="AK12" s="132"/>
      <c r="AL12" s="15" t="e">
        <f t="shared" si="0"/>
        <v>#DIV/0!</v>
      </c>
      <c r="AM12" s="16" t="e">
        <f t="shared" si="1"/>
        <v>#DIV/0!</v>
      </c>
      <c r="AN12" s="17" t="e">
        <f t="shared" si="2"/>
        <v>#DIV/0!</v>
      </c>
      <c r="AO12" s="15" t="e">
        <f t="shared" si="3"/>
        <v>#DIV/0!</v>
      </c>
      <c r="AP12" s="16" t="e">
        <f t="shared" si="4"/>
        <v>#DIV/0!</v>
      </c>
      <c r="AQ12" s="16" t="e">
        <f t="shared" si="5"/>
        <v>#DIV/0!</v>
      </c>
      <c r="AR12" s="16" t="e">
        <f t="shared" si="6"/>
        <v>#DIV/0!</v>
      </c>
      <c r="AS12" s="17" t="e">
        <f t="shared" si="7"/>
        <v>#DIV/0!</v>
      </c>
      <c r="AT12" s="18" t="e">
        <f t="shared" si="8"/>
        <v>#DIV/0!</v>
      </c>
      <c r="AU12" s="19" t="e">
        <f t="shared" si="9"/>
        <v>#DIV/0!</v>
      </c>
      <c r="AV12" s="18" t="e">
        <f t="shared" si="10"/>
        <v>#DIV/0!</v>
      </c>
      <c r="AW12" s="20" t="e">
        <f t="shared" si="11"/>
        <v>#DIV/0!</v>
      </c>
      <c r="AX12" s="20" t="e">
        <f t="shared" si="12"/>
        <v>#DIV/0!</v>
      </c>
      <c r="AY12" s="19" t="e">
        <f t="shared" si="13"/>
        <v>#DIV/0!</v>
      </c>
      <c r="AZ12" s="2"/>
      <c r="BA12" s="2"/>
    </row>
    <row r="13" spans="1:53" s="38" customFormat="1" ht="19.2" customHeight="1" x14ac:dyDescent="0.45">
      <c r="A13" s="89">
        <v>11</v>
      </c>
      <c r="B13" s="95">
        <f>名簿!B13</f>
        <v>0</v>
      </c>
      <c r="C13" s="196"/>
      <c r="D13" s="39"/>
      <c r="E13" s="40"/>
      <c r="F13" s="40"/>
      <c r="G13" s="40"/>
      <c r="H13" s="40"/>
      <c r="I13" s="41"/>
      <c r="J13" s="42"/>
      <c r="K13" s="43"/>
      <c r="L13" s="43"/>
      <c r="M13" s="43"/>
      <c r="N13" s="43"/>
      <c r="O13" s="43"/>
      <c r="P13" s="43"/>
      <c r="Q13" s="43"/>
      <c r="R13" s="43"/>
      <c r="S13" s="44"/>
      <c r="T13" s="45"/>
      <c r="U13" s="46"/>
      <c r="V13" s="46"/>
      <c r="W13" s="47"/>
      <c r="X13" s="48"/>
      <c r="Y13" s="48"/>
      <c r="Z13" s="48"/>
      <c r="AA13" s="49"/>
      <c r="AB13" s="50"/>
      <c r="AC13" s="50"/>
      <c r="AD13" s="51"/>
      <c r="AE13" s="52"/>
      <c r="AF13" s="52"/>
      <c r="AG13" s="52"/>
      <c r="AH13" s="52"/>
      <c r="AI13" s="53"/>
      <c r="AJ13" s="54"/>
      <c r="AK13" s="132"/>
      <c r="AL13" s="15" t="e">
        <f t="shared" si="0"/>
        <v>#DIV/0!</v>
      </c>
      <c r="AM13" s="16" t="e">
        <f t="shared" si="1"/>
        <v>#DIV/0!</v>
      </c>
      <c r="AN13" s="17" t="e">
        <f t="shared" si="2"/>
        <v>#DIV/0!</v>
      </c>
      <c r="AO13" s="15" t="e">
        <f t="shared" si="3"/>
        <v>#DIV/0!</v>
      </c>
      <c r="AP13" s="16" t="e">
        <f t="shared" si="4"/>
        <v>#DIV/0!</v>
      </c>
      <c r="AQ13" s="16" t="e">
        <f t="shared" si="5"/>
        <v>#DIV/0!</v>
      </c>
      <c r="AR13" s="16" t="e">
        <f t="shared" si="6"/>
        <v>#DIV/0!</v>
      </c>
      <c r="AS13" s="17" t="e">
        <f t="shared" si="7"/>
        <v>#DIV/0!</v>
      </c>
      <c r="AT13" s="18" t="e">
        <f t="shared" si="8"/>
        <v>#DIV/0!</v>
      </c>
      <c r="AU13" s="19" t="e">
        <f t="shared" si="9"/>
        <v>#DIV/0!</v>
      </c>
      <c r="AV13" s="18" t="e">
        <f t="shared" si="10"/>
        <v>#DIV/0!</v>
      </c>
      <c r="AW13" s="20" t="e">
        <f t="shared" si="11"/>
        <v>#DIV/0!</v>
      </c>
      <c r="AX13" s="20" t="e">
        <f t="shared" si="12"/>
        <v>#DIV/0!</v>
      </c>
      <c r="AY13" s="19" t="e">
        <f t="shared" si="13"/>
        <v>#DIV/0!</v>
      </c>
      <c r="AZ13" s="2"/>
      <c r="BA13" s="2"/>
    </row>
    <row r="14" spans="1:53" s="38" customFormat="1" ht="19.2" customHeight="1" x14ac:dyDescent="0.45">
      <c r="A14" s="90">
        <v>12</v>
      </c>
      <c r="B14" s="96">
        <f>名簿!B14</f>
        <v>0</v>
      </c>
      <c r="C14" s="197"/>
      <c r="D14" s="55"/>
      <c r="E14" s="56"/>
      <c r="F14" s="56"/>
      <c r="G14" s="56"/>
      <c r="H14" s="56"/>
      <c r="I14" s="57"/>
      <c r="J14" s="58"/>
      <c r="K14" s="59"/>
      <c r="L14" s="59"/>
      <c r="M14" s="59"/>
      <c r="N14" s="59"/>
      <c r="O14" s="59"/>
      <c r="P14" s="59"/>
      <c r="Q14" s="59"/>
      <c r="R14" s="59"/>
      <c r="S14" s="60"/>
      <c r="T14" s="61"/>
      <c r="U14" s="62"/>
      <c r="V14" s="62"/>
      <c r="W14" s="63"/>
      <c r="X14" s="64"/>
      <c r="Y14" s="64"/>
      <c r="Z14" s="64"/>
      <c r="AA14" s="65"/>
      <c r="AB14" s="66"/>
      <c r="AC14" s="66"/>
      <c r="AD14" s="67"/>
      <c r="AE14" s="68"/>
      <c r="AF14" s="68"/>
      <c r="AG14" s="68"/>
      <c r="AH14" s="68"/>
      <c r="AI14" s="69"/>
      <c r="AJ14" s="70"/>
      <c r="AK14" s="132"/>
      <c r="AL14" s="15" t="e">
        <f t="shared" si="0"/>
        <v>#DIV/0!</v>
      </c>
      <c r="AM14" s="16" t="e">
        <f t="shared" si="1"/>
        <v>#DIV/0!</v>
      </c>
      <c r="AN14" s="17" t="e">
        <f t="shared" si="2"/>
        <v>#DIV/0!</v>
      </c>
      <c r="AO14" s="15" t="e">
        <f t="shared" si="3"/>
        <v>#DIV/0!</v>
      </c>
      <c r="AP14" s="16" t="e">
        <f t="shared" si="4"/>
        <v>#DIV/0!</v>
      </c>
      <c r="AQ14" s="16" t="e">
        <f t="shared" si="5"/>
        <v>#DIV/0!</v>
      </c>
      <c r="AR14" s="16" t="e">
        <f t="shared" si="6"/>
        <v>#DIV/0!</v>
      </c>
      <c r="AS14" s="17" t="e">
        <f t="shared" si="7"/>
        <v>#DIV/0!</v>
      </c>
      <c r="AT14" s="18" t="e">
        <f t="shared" si="8"/>
        <v>#DIV/0!</v>
      </c>
      <c r="AU14" s="19" t="e">
        <f t="shared" si="9"/>
        <v>#DIV/0!</v>
      </c>
      <c r="AV14" s="18" t="e">
        <f t="shared" si="10"/>
        <v>#DIV/0!</v>
      </c>
      <c r="AW14" s="20" t="e">
        <f t="shared" si="11"/>
        <v>#DIV/0!</v>
      </c>
      <c r="AX14" s="20" t="e">
        <f t="shared" si="12"/>
        <v>#DIV/0!</v>
      </c>
      <c r="AY14" s="19" t="e">
        <f t="shared" si="13"/>
        <v>#DIV/0!</v>
      </c>
      <c r="AZ14" s="2"/>
      <c r="BA14" s="2"/>
    </row>
    <row r="15" spans="1:53" s="38" customFormat="1" ht="19.2" customHeight="1" x14ac:dyDescent="0.45">
      <c r="A15" s="90">
        <v>13</v>
      </c>
      <c r="B15" s="96">
        <f>名簿!B15</f>
        <v>0</v>
      </c>
      <c r="C15" s="197"/>
      <c r="D15" s="55"/>
      <c r="E15" s="56"/>
      <c r="F15" s="56"/>
      <c r="G15" s="56"/>
      <c r="H15" s="56"/>
      <c r="I15" s="57"/>
      <c r="J15" s="58"/>
      <c r="K15" s="59"/>
      <c r="L15" s="59"/>
      <c r="M15" s="59"/>
      <c r="N15" s="59"/>
      <c r="O15" s="59"/>
      <c r="P15" s="59"/>
      <c r="Q15" s="59"/>
      <c r="R15" s="59"/>
      <c r="S15" s="60"/>
      <c r="T15" s="61"/>
      <c r="U15" s="62"/>
      <c r="V15" s="62"/>
      <c r="W15" s="63"/>
      <c r="X15" s="64"/>
      <c r="Y15" s="64"/>
      <c r="Z15" s="64"/>
      <c r="AA15" s="65"/>
      <c r="AB15" s="66"/>
      <c r="AC15" s="66"/>
      <c r="AD15" s="67"/>
      <c r="AE15" s="68"/>
      <c r="AF15" s="68"/>
      <c r="AG15" s="68"/>
      <c r="AH15" s="68"/>
      <c r="AI15" s="69"/>
      <c r="AJ15" s="70"/>
      <c r="AK15" s="132"/>
      <c r="AL15" s="15" t="e">
        <f t="shared" si="0"/>
        <v>#DIV/0!</v>
      </c>
      <c r="AM15" s="16" t="e">
        <f t="shared" si="1"/>
        <v>#DIV/0!</v>
      </c>
      <c r="AN15" s="17" t="e">
        <f t="shared" si="2"/>
        <v>#DIV/0!</v>
      </c>
      <c r="AO15" s="15" t="e">
        <f t="shared" si="3"/>
        <v>#DIV/0!</v>
      </c>
      <c r="AP15" s="16" t="e">
        <f t="shared" si="4"/>
        <v>#DIV/0!</v>
      </c>
      <c r="AQ15" s="16" t="e">
        <f t="shared" si="5"/>
        <v>#DIV/0!</v>
      </c>
      <c r="AR15" s="16" t="e">
        <f t="shared" si="6"/>
        <v>#DIV/0!</v>
      </c>
      <c r="AS15" s="17" t="e">
        <f t="shared" si="7"/>
        <v>#DIV/0!</v>
      </c>
      <c r="AT15" s="18" t="e">
        <f t="shared" si="8"/>
        <v>#DIV/0!</v>
      </c>
      <c r="AU15" s="19" t="e">
        <f t="shared" si="9"/>
        <v>#DIV/0!</v>
      </c>
      <c r="AV15" s="18" t="e">
        <f t="shared" si="10"/>
        <v>#DIV/0!</v>
      </c>
      <c r="AW15" s="20" t="e">
        <f t="shared" si="11"/>
        <v>#DIV/0!</v>
      </c>
      <c r="AX15" s="20" t="e">
        <f t="shared" si="12"/>
        <v>#DIV/0!</v>
      </c>
      <c r="AY15" s="19" t="e">
        <f t="shared" si="13"/>
        <v>#DIV/0!</v>
      </c>
      <c r="AZ15" s="2"/>
      <c r="BA15" s="2"/>
    </row>
    <row r="16" spans="1:53" s="38" customFormat="1" ht="19.2" customHeight="1" x14ac:dyDescent="0.45">
      <c r="A16" s="90">
        <v>14</v>
      </c>
      <c r="B16" s="96">
        <f>名簿!B16</f>
        <v>0</v>
      </c>
      <c r="C16" s="197"/>
      <c r="D16" s="55"/>
      <c r="E16" s="56"/>
      <c r="F16" s="56"/>
      <c r="G16" s="56"/>
      <c r="H16" s="56"/>
      <c r="I16" s="57"/>
      <c r="J16" s="58"/>
      <c r="K16" s="59"/>
      <c r="L16" s="59"/>
      <c r="M16" s="59"/>
      <c r="N16" s="59"/>
      <c r="O16" s="59"/>
      <c r="P16" s="59"/>
      <c r="Q16" s="59"/>
      <c r="R16" s="59"/>
      <c r="S16" s="60"/>
      <c r="T16" s="61"/>
      <c r="U16" s="62"/>
      <c r="V16" s="62"/>
      <c r="W16" s="63"/>
      <c r="X16" s="64"/>
      <c r="Y16" s="64"/>
      <c r="Z16" s="64"/>
      <c r="AA16" s="65"/>
      <c r="AB16" s="66"/>
      <c r="AC16" s="66"/>
      <c r="AD16" s="67"/>
      <c r="AE16" s="68"/>
      <c r="AF16" s="68"/>
      <c r="AG16" s="68"/>
      <c r="AH16" s="68"/>
      <c r="AI16" s="69"/>
      <c r="AJ16" s="70"/>
      <c r="AK16" s="132"/>
      <c r="AL16" s="15" t="e">
        <f t="shared" si="0"/>
        <v>#DIV/0!</v>
      </c>
      <c r="AM16" s="16" t="e">
        <f t="shared" si="1"/>
        <v>#DIV/0!</v>
      </c>
      <c r="AN16" s="17" t="e">
        <f t="shared" si="2"/>
        <v>#DIV/0!</v>
      </c>
      <c r="AO16" s="15" t="e">
        <f t="shared" si="3"/>
        <v>#DIV/0!</v>
      </c>
      <c r="AP16" s="16" t="e">
        <f t="shared" si="4"/>
        <v>#DIV/0!</v>
      </c>
      <c r="AQ16" s="16" t="e">
        <f t="shared" si="5"/>
        <v>#DIV/0!</v>
      </c>
      <c r="AR16" s="16" t="e">
        <f t="shared" si="6"/>
        <v>#DIV/0!</v>
      </c>
      <c r="AS16" s="17" t="e">
        <f t="shared" si="7"/>
        <v>#DIV/0!</v>
      </c>
      <c r="AT16" s="18" t="e">
        <f t="shared" si="8"/>
        <v>#DIV/0!</v>
      </c>
      <c r="AU16" s="19" t="e">
        <f t="shared" si="9"/>
        <v>#DIV/0!</v>
      </c>
      <c r="AV16" s="18" t="e">
        <f t="shared" si="10"/>
        <v>#DIV/0!</v>
      </c>
      <c r="AW16" s="20" t="e">
        <f t="shared" si="11"/>
        <v>#DIV/0!</v>
      </c>
      <c r="AX16" s="20" t="e">
        <f t="shared" si="12"/>
        <v>#DIV/0!</v>
      </c>
      <c r="AY16" s="19" t="e">
        <f t="shared" si="13"/>
        <v>#DIV/0!</v>
      </c>
      <c r="AZ16" s="2"/>
      <c r="BA16" s="2"/>
    </row>
    <row r="17" spans="1:53" s="38" customFormat="1" ht="19.2" customHeight="1" thickBot="1" x14ac:dyDescent="0.5">
      <c r="A17" s="91">
        <v>15</v>
      </c>
      <c r="B17" s="97">
        <f>名簿!B17</f>
        <v>0</v>
      </c>
      <c r="C17" s="198"/>
      <c r="D17" s="71"/>
      <c r="E17" s="72"/>
      <c r="F17" s="72"/>
      <c r="G17" s="72"/>
      <c r="H17" s="72"/>
      <c r="I17" s="73"/>
      <c r="J17" s="74"/>
      <c r="K17" s="75"/>
      <c r="L17" s="75"/>
      <c r="M17" s="75"/>
      <c r="N17" s="75"/>
      <c r="O17" s="75"/>
      <c r="P17" s="75"/>
      <c r="Q17" s="75"/>
      <c r="R17" s="75"/>
      <c r="S17" s="76"/>
      <c r="T17" s="77"/>
      <c r="U17" s="78"/>
      <c r="V17" s="78"/>
      <c r="W17" s="79"/>
      <c r="X17" s="80"/>
      <c r="Y17" s="80"/>
      <c r="Z17" s="80"/>
      <c r="AA17" s="81"/>
      <c r="AB17" s="82"/>
      <c r="AC17" s="82"/>
      <c r="AD17" s="83"/>
      <c r="AE17" s="84"/>
      <c r="AF17" s="84"/>
      <c r="AG17" s="84"/>
      <c r="AH17" s="84"/>
      <c r="AI17" s="85"/>
      <c r="AJ17" s="86"/>
      <c r="AK17" s="132"/>
      <c r="AL17" s="15" t="e">
        <f t="shared" si="0"/>
        <v>#DIV/0!</v>
      </c>
      <c r="AM17" s="16" t="e">
        <f t="shared" si="1"/>
        <v>#DIV/0!</v>
      </c>
      <c r="AN17" s="17" t="e">
        <f t="shared" si="2"/>
        <v>#DIV/0!</v>
      </c>
      <c r="AO17" s="15" t="e">
        <f t="shared" si="3"/>
        <v>#DIV/0!</v>
      </c>
      <c r="AP17" s="16" t="e">
        <f t="shared" si="4"/>
        <v>#DIV/0!</v>
      </c>
      <c r="AQ17" s="16" t="e">
        <f t="shared" si="5"/>
        <v>#DIV/0!</v>
      </c>
      <c r="AR17" s="16" t="e">
        <f t="shared" si="6"/>
        <v>#DIV/0!</v>
      </c>
      <c r="AS17" s="17" t="e">
        <f t="shared" si="7"/>
        <v>#DIV/0!</v>
      </c>
      <c r="AT17" s="18" t="e">
        <f t="shared" si="8"/>
        <v>#DIV/0!</v>
      </c>
      <c r="AU17" s="19" t="e">
        <f t="shared" si="9"/>
        <v>#DIV/0!</v>
      </c>
      <c r="AV17" s="18" t="e">
        <f t="shared" si="10"/>
        <v>#DIV/0!</v>
      </c>
      <c r="AW17" s="20" t="e">
        <f t="shared" si="11"/>
        <v>#DIV/0!</v>
      </c>
      <c r="AX17" s="20" t="e">
        <f t="shared" si="12"/>
        <v>#DIV/0!</v>
      </c>
      <c r="AY17" s="19" t="e">
        <f t="shared" si="13"/>
        <v>#DIV/0!</v>
      </c>
      <c r="AZ17" s="2"/>
      <c r="BA17" s="2"/>
    </row>
    <row r="18" spans="1:53" s="38" customFormat="1" ht="19.2" customHeight="1" x14ac:dyDescent="0.45">
      <c r="A18" s="90">
        <v>16</v>
      </c>
      <c r="B18" s="96">
        <f>名簿!B18</f>
        <v>0</v>
      </c>
      <c r="C18" s="197"/>
      <c r="D18" s="55"/>
      <c r="E18" s="56"/>
      <c r="F18" s="56"/>
      <c r="G18" s="56"/>
      <c r="H18" s="56"/>
      <c r="I18" s="57"/>
      <c r="J18" s="58"/>
      <c r="K18" s="59"/>
      <c r="L18" s="59"/>
      <c r="M18" s="59"/>
      <c r="N18" s="59"/>
      <c r="O18" s="59"/>
      <c r="P18" s="59"/>
      <c r="Q18" s="59"/>
      <c r="R18" s="59"/>
      <c r="S18" s="60"/>
      <c r="T18" s="61"/>
      <c r="U18" s="62"/>
      <c r="V18" s="62"/>
      <c r="W18" s="63"/>
      <c r="X18" s="64"/>
      <c r="Y18" s="64"/>
      <c r="Z18" s="64"/>
      <c r="AA18" s="65"/>
      <c r="AB18" s="66"/>
      <c r="AC18" s="66"/>
      <c r="AD18" s="67"/>
      <c r="AE18" s="68"/>
      <c r="AF18" s="68"/>
      <c r="AG18" s="68"/>
      <c r="AH18" s="68"/>
      <c r="AI18" s="69"/>
      <c r="AJ18" s="70"/>
      <c r="AK18" s="132"/>
      <c r="AL18" s="15" t="e">
        <f t="shared" si="0"/>
        <v>#DIV/0!</v>
      </c>
      <c r="AM18" s="16" t="e">
        <f t="shared" si="1"/>
        <v>#DIV/0!</v>
      </c>
      <c r="AN18" s="17" t="e">
        <f t="shared" si="2"/>
        <v>#DIV/0!</v>
      </c>
      <c r="AO18" s="15" t="e">
        <f t="shared" si="3"/>
        <v>#DIV/0!</v>
      </c>
      <c r="AP18" s="16" t="e">
        <f t="shared" si="4"/>
        <v>#DIV/0!</v>
      </c>
      <c r="AQ18" s="16" t="e">
        <f t="shared" si="5"/>
        <v>#DIV/0!</v>
      </c>
      <c r="AR18" s="16" t="e">
        <f t="shared" si="6"/>
        <v>#DIV/0!</v>
      </c>
      <c r="AS18" s="17" t="e">
        <f t="shared" si="7"/>
        <v>#DIV/0!</v>
      </c>
      <c r="AT18" s="18" t="e">
        <f t="shared" si="8"/>
        <v>#DIV/0!</v>
      </c>
      <c r="AU18" s="19" t="e">
        <f t="shared" si="9"/>
        <v>#DIV/0!</v>
      </c>
      <c r="AV18" s="18" t="e">
        <f t="shared" si="10"/>
        <v>#DIV/0!</v>
      </c>
      <c r="AW18" s="20" t="e">
        <f t="shared" si="11"/>
        <v>#DIV/0!</v>
      </c>
      <c r="AX18" s="20" t="e">
        <f t="shared" si="12"/>
        <v>#DIV/0!</v>
      </c>
      <c r="AY18" s="19" t="e">
        <f t="shared" si="13"/>
        <v>#DIV/0!</v>
      </c>
      <c r="AZ18" s="2"/>
      <c r="BA18" s="2"/>
    </row>
    <row r="19" spans="1:53" s="38" customFormat="1" ht="19.2" customHeight="1" x14ac:dyDescent="0.45">
      <c r="A19" s="90">
        <v>17</v>
      </c>
      <c r="B19" s="96">
        <f>名簿!B19</f>
        <v>0</v>
      </c>
      <c r="C19" s="197"/>
      <c r="D19" s="55"/>
      <c r="E19" s="56"/>
      <c r="F19" s="56"/>
      <c r="G19" s="56"/>
      <c r="H19" s="56"/>
      <c r="I19" s="57"/>
      <c r="J19" s="58"/>
      <c r="K19" s="59"/>
      <c r="L19" s="59"/>
      <c r="M19" s="59"/>
      <c r="N19" s="59"/>
      <c r="O19" s="59"/>
      <c r="P19" s="59"/>
      <c r="Q19" s="59"/>
      <c r="R19" s="59"/>
      <c r="S19" s="60"/>
      <c r="T19" s="61"/>
      <c r="U19" s="62"/>
      <c r="V19" s="62"/>
      <c r="W19" s="63"/>
      <c r="X19" s="64"/>
      <c r="Y19" s="64"/>
      <c r="Z19" s="64"/>
      <c r="AA19" s="65"/>
      <c r="AB19" s="66"/>
      <c r="AC19" s="66"/>
      <c r="AD19" s="67"/>
      <c r="AE19" s="68"/>
      <c r="AF19" s="68"/>
      <c r="AG19" s="68"/>
      <c r="AH19" s="68"/>
      <c r="AI19" s="69"/>
      <c r="AJ19" s="70"/>
      <c r="AK19" s="132"/>
      <c r="AL19" s="15" t="e">
        <f t="shared" si="0"/>
        <v>#DIV/0!</v>
      </c>
      <c r="AM19" s="16" t="e">
        <f t="shared" si="1"/>
        <v>#DIV/0!</v>
      </c>
      <c r="AN19" s="17" t="e">
        <f t="shared" si="2"/>
        <v>#DIV/0!</v>
      </c>
      <c r="AO19" s="15" t="e">
        <f t="shared" si="3"/>
        <v>#DIV/0!</v>
      </c>
      <c r="AP19" s="16" t="e">
        <f t="shared" si="4"/>
        <v>#DIV/0!</v>
      </c>
      <c r="AQ19" s="16" t="e">
        <f t="shared" si="5"/>
        <v>#DIV/0!</v>
      </c>
      <c r="AR19" s="16" t="e">
        <f t="shared" si="6"/>
        <v>#DIV/0!</v>
      </c>
      <c r="AS19" s="17" t="e">
        <f t="shared" si="7"/>
        <v>#DIV/0!</v>
      </c>
      <c r="AT19" s="18" t="e">
        <f t="shared" si="8"/>
        <v>#DIV/0!</v>
      </c>
      <c r="AU19" s="19" t="e">
        <f t="shared" si="9"/>
        <v>#DIV/0!</v>
      </c>
      <c r="AV19" s="18" t="e">
        <f t="shared" si="10"/>
        <v>#DIV/0!</v>
      </c>
      <c r="AW19" s="20" t="e">
        <f t="shared" si="11"/>
        <v>#DIV/0!</v>
      </c>
      <c r="AX19" s="20" t="e">
        <f t="shared" si="12"/>
        <v>#DIV/0!</v>
      </c>
      <c r="AY19" s="19" t="e">
        <f t="shared" si="13"/>
        <v>#DIV/0!</v>
      </c>
      <c r="AZ19" s="2"/>
      <c r="BA19" s="2"/>
    </row>
    <row r="20" spans="1:53" s="38" customFormat="1" ht="19.2" customHeight="1" x14ac:dyDescent="0.45">
      <c r="A20" s="90">
        <v>18</v>
      </c>
      <c r="B20" s="96">
        <f>名簿!B20</f>
        <v>0</v>
      </c>
      <c r="C20" s="197"/>
      <c r="D20" s="55"/>
      <c r="E20" s="56"/>
      <c r="F20" s="56"/>
      <c r="G20" s="56"/>
      <c r="H20" s="56"/>
      <c r="I20" s="57"/>
      <c r="J20" s="58"/>
      <c r="K20" s="59"/>
      <c r="L20" s="59"/>
      <c r="M20" s="59"/>
      <c r="N20" s="59"/>
      <c r="O20" s="59"/>
      <c r="P20" s="59"/>
      <c r="Q20" s="59"/>
      <c r="R20" s="59"/>
      <c r="S20" s="60"/>
      <c r="T20" s="61"/>
      <c r="U20" s="62"/>
      <c r="V20" s="62"/>
      <c r="W20" s="63"/>
      <c r="X20" s="64"/>
      <c r="Y20" s="64"/>
      <c r="Z20" s="64"/>
      <c r="AA20" s="65"/>
      <c r="AB20" s="66"/>
      <c r="AC20" s="66"/>
      <c r="AD20" s="67"/>
      <c r="AE20" s="68"/>
      <c r="AF20" s="68"/>
      <c r="AG20" s="68"/>
      <c r="AH20" s="68"/>
      <c r="AI20" s="69"/>
      <c r="AJ20" s="70"/>
      <c r="AK20" s="132"/>
      <c r="AL20" s="15" t="e">
        <f t="shared" si="0"/>
        <v>#DIV/0!</v>
      </c>
      <c r="AM20" s="16" t="e">
        <f t="shared" si="1"/>
        <v>#DIV/0!</v>
      </c>
      <c r="AN20" s="17" t="e">
        <f t="shared" si="2"/>
        <v>#DIV/0!</v>
      </c>
      <c r="AO20" s="15" t="e">
        <f t="shared" si="3"/>
        <v>#DIV/0!</v>
      </c>
      <c r="AP20" s="16" t="e">
        <f t="shared" si="4"/>
        <v>#DIV/0!</v>
      </c>
      <c r="AQ20" s="16" t="e">
        <f t="shared" si="5"/>
        <v>#DIV/0!</v>
      </c>
      <c r="AR20" s="16" t="e">
        <f t="shared" si="6"/>
        <v>#DIV/0!</v>
      </c>
      <c r="AS20" s="17" t="e">
        <f t="shared" si="7"/>
        <v>#DIV/0!</v>
      </c>
      <c r="AT20" s="18" t="e">
        <f t="shared" si="8"/>
        <v>#DIV/0!</v>
      </c>
      <c r="AU20" s="19" t="e">
        <f t="shared" si="9"/>
        <v>#DIV/0!</v>
      </c>
      <c r="AV20" s="18" t="e">
        <f t="shared" si="10"/>
        <v>#DIV/0!</v>
      </c>
      <c r="AW20" s="20" t="e">
        <f t="shared" si="11"/>
        <v>#DIV/0!</v>
      </c>
      <c r="AX20" s="20" t="e">
        <f t="shared" si="12"/>
        <v>#DIV/0!</v>
      </c>
      <c r="AY20" s="19" t="e">
        <f t="shared" si="13"/>
        <v>#DIV/0!</v>
      </c>
      <c r="AZ20" s="2"/>
      <c r="BA20" s="2"/>
    </row>
    <row r="21" spans="1:53" s="38" customFormat="1" ht="19.2" customHeight="1" x14ac:dyDescent="0.45">
      <c r="A21" s="90">
        <v>19</v>
      </c>
      <c r="B21" s="96">
        <f>名簿!B21</f>
        <v>0</v>
      </c>
      <c r="C21" s="197"/>
      <c r="D21" s="55"/>
      <c r="E21" s="56"/>
      <c r="F21" s="56"/>
      <c r="G21" s="56"/>
      <c r="H21" s="56"/>
      <c r="I21" s="57"/>
      <c r="J21" s="58"/>
      <c r="K21" s="59"/>
      <c r="L21" s="59"/>
      <c r="M21" s="59"/>
      <c r="N21" s="59"/>
      <c r="O21" s="59"/>
      <c r="P21" s="59"/>
      <c r="Q21" s="59"/>
      <c r="R21" s="59"/>
      <c r="S21" s="60"/>
      <c r="T21" s="61"/>
      <c r="U21" s="62"/>
      <c r="V21" s="62"/>
      <c r="W21" s="63"/>
      <c r="X21" s="64"/>
      <c r="Y21" s="64"/>
      <c r="Z21" s="64"/>
      <c r="AA21" s="65"/>
      <c r="AB21" s="66"/>
      <c r="AC21" s="66"/>
      <c r="AD21" s="67"/>
      <c r="AE21" s="68"/>
      <c r="AF21" s="68"/>
      <c r="AG21" s="68"/>
      <c r="AH21" s="68"/>
      <c r="AI21" s="69"/>
      <c r="AJ21" s="70"/>
      <c r="AK21" s="132"/>
      <c r="AL21" s="15" t="e">
        <f t="shared" si="0"/>
        <v>#DIV/0!</v>
      </c>
      <c r="AM21" s="16" t="e">
        <f t="shared" si="1"/>
        <v>#DIV/0!</v>
      </c>
      <c r="AN21" s="17" t="e">
        <f t="shared" si="2"/>
        <v>#DIV/0!</v>
      </c>
      <c r="AO21" s="15" t="e">
        <f t="shared" si="3"/>
        <v>#DIV/0!</v>
      </c>
      <c r="AP21" s="16" t="e">
        <f t="shared" si="4"/>
        <v>#DIV/0!</v>
      </c>
      <c r="AQ21" s="16" t="e">
        <f t="shared" si="5"/>
        <v>#DIV/0!</v>
      </c>
      <c r="AR21" s="16" t="e">
        <f t="shared" si="6"/>
        <v>#DIV/0!</v>
      </c>
      <c r="AS21" s="17" t="e">
        <f t="shared" si="7"/>
        <v>#DIV/0!</v>
      </c>
      <c r="AT21" s="18" t="e">
        <f t="shared" si="8"/>
        <v>#DIV/0!</v>
      </c>
      <c r="AU21" s="19" t="e">
        <f t="shared" si="9"/>
        <v>#DIV/0!</v>
      </c>
      <c r="AV21" s="18" t="e">
        <f t="shared" si="10"/>
        <v>#DIV/0!</v>
      </c>
      <c r="AW21" s="20" t="e">
        <f t="shared" si="11"/>
        <v>#DIV/0!</v>
      </c>
      <c r="AX21" s="20" t="e">
        <f t="shared" si="12"/>
        <v>#DIV/0!</v>
      </c>
      <c r="AY21" s="19" t="e">
        <f t="shared" si="13"/>
        <v>#DIV/0!</v>
      </c>
      <c r="AZ21" s="2"/>
      <c r="BA21" s="2"/>
    </row>
    <row r="22" spans="1:53" s="38" customFormat="1" ht="19.2" customHeight="1" thickBot="1" x14ac:dyDescent="0.5">
      <c r="A22" s="90">
        <v>20</v>
      </c>
      <c r="B22" s="96">
        <f>名簿!B22</f>
        <v>0</v>
      </c>
      <c r="C22" s="197"/>
      <c r="D22" s="55"/>
      <c r="E22" s="56"/>
      <c r="F22" s="56"/>
      <c r="G22" s="56"/>
      <c r="H22" s="56"/>
      <c r="I22" s="57"/>
      <c r="J22" s="58"/>
      <c r="K22" s="59"/>
      <c r="L22" s="59"/>
      <c r="M22" s="59"/>
      <c r="N22" s="59"/>
      <c r="O22" s="59"/>
      <c r="P22" s="59"/>
      <c r="Q22" s="59"/>
      <c r="R22" s="59"/>
      <c r="S22" s="60"/>
      <c r="T22" s="61"/>
      <c r="U22" s="62"/>
      <c r="V22" s="62"/>
      <c r="W22" s="63"/>
      <c r="X22" s="64"/>
      <c r="Y22" s="64"/>
      <c r="Z22" s="64"/>
      <c r="AA22" s="65"/>
      <c r="AB22" s="66"/>
      <c r="AC22" s="66"/>
      <c r="AD22" s="67"/>
      <c r="AE22" s="68"/>
      <c r="AF22" s="68"/>
      <c r="AG22" s="68"/>
      <c r="AH22" s="68"/>
      <c r="AI22" s="69"/>
      <c r="AJ22" s="70"/>
      <c r="AK22" s="132"/>
      <c r="AL22" s="15" t="e">
        <f t="shared" si="0"/>
        <v>#DIV/0!</v>
      </c>
      <c r="AM22" s="16" t="e">
        <f t="shared" si="1"/>
        <v>#DIV/0!</v>
      </c>
      <c r="AN22" s="17" t="e">
        <f t="shared" si="2"/>
        <v>#DIV/0!</v>
      </c>
      <c r="AO22" s="15" t="e">
        <f t="shared" si="3"/>
        <v>#DIV/0!</v>
      </c>
      <c r="AP22" s="16" t="e">
        <f t="shared" si="4"/>
        <v>#DIV/0!</v>
      </c>
      <c r="AQ22" s="16" t="e">
        <f t="shared" si="5"/>
        <v>#DIV/0!</v>
      </c>
      <c r="AR22" s="16" t="e">
        <f t="shared" si="6"/>
        <v>#DIV/0!</v>
      </c>
      <c r="AS22" s="17" t="e">
        <f t="shared" si="7"/>
        <v>#DIV/0!</v>
      </c>
      <c r="AT22" s="18" t="e">
        <f t="shared" si="8"/>
        <v>#DIV/0!</v>
      </c>
      <c r="AU22" s="19" t="e">
        <f t="shared" si="9"/>
        <v>#DIV/0!</v>
      </c>
      <c r="AV22" s="18" t="e">
        <f t="shared" si="10"/>
        <v>#DIV/0!</v>
      </c>
      <c r="AW22" s="20" t="e">
        <f t="shared" si="11"/>
        <v>#DIV/0!</v>
      </c>
      <c r="AX22" s="20" t="e">
        <f t="shared" si="12"/>
        <v>#DIV/0!</v>
      </c>
      <c r="AY22" s="19" t="e">
        <f t="shared" si="13"/>
        <v>#DIV/0!</v>
      </c>
      <c r="AZ22" s="2"/>
      <c r="BA22" s="2"/>
    </row>
    <row r="23" spans="1:53" s="38" customFormat="1" ht="19.2" customHeight="1" x14ac:dyDescent="0.45">
      <c r="A23" s="89">
        <v>21</v>
      </c>
      <c r="B23" s="95">
        <f>名簿!B23</f>
        <v>0</v>
      </c>
      <c r="C23" s="196"/>
      <c r="D23" s="39"/>
      <c r="E23" s="40"/>
      <c r="F23" s="40"/>
      <c r="G23" s="40"/>
      <c r="H23" s="40"/>
      <c r="I23" s="41"/>
      <c r="J23" s="42"/>
      <c r="K23" s="43"/>
      <c r="L23" s="43"/>
      <c r="M23" s="43"/>
      <c r="N23" s="43"/>
      <c r="O23" s="43"/>
      <c r="P23" s="43"/>
      <c r="Q23" s="43"/>
      <c r="R23" s="43"/>
      <c r="S23" s="44"/>
      <c r="T23" s="45"/>
      <c r="U23" s="46"/>
      <c r="V23" s="46"/>
      <c r="W23" s="47"/>
      <c r="X23" s="48"/>
      <c r="Y23" s="48"/>
      <c r="Z23" s="48"/>
      <c r="AA23" s="49"/>
      <c r="AB23" s="50"/>
      <c r="AC23" s="50"/>
      <c r="AD23" s="51"/>
      <c r="AE23" s="52"/>
      <c r="AF23" s="52"/>
      <c r="AG23" s="52"/>
      <c r="AH23" s="52"/>
      <c r="AI23" s="53"/>
      <c r="AJ23" s="54"/>
      <c r="AK23" s="132"/>
      <c r="AL23" s="15" t="e">
        <f t="shared" si="0"/>
        <v>#DIV/0!</v>
      </c>
      <c r="AM23" s="16" t="e">
        <f t="shared" si="1"/>
        <v>#DIV/0!</v>
      </c>
      <c r="AN23" s="17" t="e">
        <f t="shared" si="2"/>
        <v>#DIV/0!</v>
      </c>
      <c r="AO23" s="15" t="e">
        <f t="shared" si="3"/>
        <v>#DIV/0!</v>
      </c>
      <c r="AP23" s="16" t="e">
        <f t="shared" si="4"/>
        <v>#DIV/0!</v>
      </c>
      <c r="AQ23" s="16" t="e">
        <f t="shared" si="5"/>
        <v>#DIV/0!</v>
      </c>
      <c r="AR23" s="16" t="e">
        <f t="shared" si="6"/>
        <v>#DIV/0!</v>
      </c>
      <c r="AS23" s="17" t="e">
        <f t="shared" si="7"/>
        <v>#DIV/0!</v>
      </c>
      <c r="AT23" s="18" t="e">
        <f t="shared" si="8"/>
        <v>#DIV/0!</v>
      </c>
      <c r="AU23" s="19" t="e">
        <f t="shared" si="9"/>
        <v>#DIV/0!</v>
      </c>
      <c r="AV23" s="18" t="e">
        <f t="shared" si="10"/>
        <v>#DIV/0!</v>
      </c>
      <c r="AW23" s="20" t="e">
        <f t="shared" si="11"/>
        <v>#DIV/0!</v>
      </c>
      <c r="AX23" s="20" t="e">
        <f t="shared" si="12"/>
        <v>#DIV/0!</v>
      </c>
      <c r="AY23" s="19" t="e">
        <f t="shared" si="13"/>
        <v>#DIV/0!</v>
      </c>
      <c r="AZ23" s="2"/>
      <c r="BA23" s="2"/>
    </row>
    <row r="24" spans="1:53" s="38" customFormat="1" ht="19.2" customHeight="1" x14ac:dyDescent="0.45">
      <c r="A24" s="90">
        <v>22</v>
      </c>
      <c r="B24" s="96">
        <f>名簿!B24</f>
        <v>0</v>
      </c>
      <c r="C24" s="197"/>
      <c r="D24" s="55"/>
      <c r="E24" s="56"/>
      <c r="F24" s="56"/>
      <c r="G24" s="56"/>
      <c r="H24" s="56"/>
      <c r="I24" s="57"/>
      <c r="J24" s="58"/>
      <c r="K24" s="59"/>
      <c r="L24" s="59"/>
      <c r="M24" s="59"/>
      <c r="N24" s="59"/>
      <c r="O24" s="59"/>
      <c r="P24" s="59"/>
      <c r="Q24" s="59"/>
      <c r="R24" s="59"/>
      <c r="S24" s="60"/>
      <c r="T24" s="61"/>
      <c r="U24" s="62"/>
      <c r="V24" s="62"/>
      <c r="W24" s="63"/>
      <c r="X24" s="64"/>
      <c r="Y24" s="64"/>
      <c r="Z24" s="64"/>
      <c r="AA24" s="65"/>
      <c r="AB24" s="66"/>
      <c r="AC24" s="66"/>
      <c r="AD24" s="67"/>
      <c r="AE24" s="68"/>
      <c r="AF24" s="68"/>
      <c r="AG24" s="68"/>
      <c r="AH24" s="68"/>
      <c r="AI24" s="69"/>
      <c r="AJ24" s="70"/>
      <c r="AK24" s="132"/>
      <c r="AL24" s="15" t="e">
        <f t="shared" si="0"/>
        <v>#DIV/0!</v>
      </c>
      <c r="AM24" s="16" t="e">
        <f t="shared" si="1"/>
        <v>#DIV/0!</v>
      </c>
      <c r="AN24" s="17" t="e">
        <f t="shared" si="2"/>
        <v>#DIV/0!</v>
      </c>
      <c r="AO24" s="15" t="e">
        <f t="shared" si="3"/>
        <v>#DIV/0!</v>
      </c>
      <c r="AP24" s="16" t="e">
        <f t="shared" si="4"/>
        <v>#DIV/0!</v>
      </c>
      <c r="AQ24" s="16" t="e">
        <f t="shared" si="5"/>
        <v>#DIV/0!</v>
      </c>
      <c r="AR24" s="16" t="e">
        <f t="shared" si="6"/>
        <v>#DIV/0!</v>
      </c>
      <c r="AS24" s="17" t="e">
        <f t="shared" si="7"/>
        <v>#DIV/0!</v>
      </c>
      <c r="AT24" s="18" t="e">
        <f t="shared" si="8"/>
        <v>#DIV/0!</v>
      </c>
      <c r="AU24" s="19" t="e">
        <f t="shared" si="9"/>
        <v>#DIV/0!</v>
      </c>
      <c r="AV24" s="18" t="e">
        <f t="shared" si="10"/>
        <v>#DIV/0!</v>
      </c>
      <c r="AW24" s="20" t="e">
        <f t="shared" si="11"/>
        <v>#DIV/0!</v>
      </c>
      <c r="AX24" s="20" t="e">
        <f t="shared" si="12"/>
        <v>#DIV/0!</v>
      </c>
      <c r="AY24" s="19" t="e">
        <f t="shared" si="13"/>
        <v>#DIV/0!</v>
      </c>
      <c r="AZ24" s="2"/>
      <c r="BA24" s="2"/>
    </row>
    <row r="25" spans="1:53" s="38" customFormat="1" ht="19.2" customHeight="1" x14ac:dyDescent="0.45">
      <c r="A25" s="90">
        <v>23</v>
      </c>
      <c r="B25" s="96">
        <f>名簿!B25</f>
        <v>0</v>
      </c>
      <c r="C25" s="197"/>
      <c r="D25" s="55"/>
      <c r="E25" s="56"/>
      <c r="F25" s="56"/>
      <c r="G25" s="56"/>
      <c r="H25" s="56"/>
      <c r="I25" s="57"/>
      <c r="J25" s="58"/>
      <c r="K25" s="59"/>
      <c r="L25" s="59"/>
      <c r="M25" s="59"/>
      <c r="N25" s="59"/>
      <c r="O25" s="59"/>
      <c r="P25" s="59"/>
      <c r="Q25" s="59"/>
      <c r="R25" s="59"/>
      <c r="S25" s="60"/>
      <c r="T25" s="61"/>
      <c r="U25" s="62"/>
      <c r="V25" s="62"/>
      <c r="W25" s="63"/>
      <c r="X25" s="64"/>
      <c r="Y25" s="64"/>
      <c r="Z25" s="64"/>
      <c r="AA25" s="65"/>
      <c r="AB25" s="66"/>
      <c r="AC25" s="66"/>
      <c r="AD25" s="67"/>
      <c r="AE25" s="68"/>
      <c r="AF25" s="68"/>
      <c r="AG25" s="68"/>
      <c r="AH25" s="68"/>
      <c r="AI25" s="69"/>
      <c r="AJ25" s="70"/>
      <c r="AK25" s="132"/>
      <c r="AL25" s="15" t="e">
        <f t="shared" si="0"/>
        <v>#DIV/0!</v>
      </c>
      <c r="AM25" s="16" t="e">
        <f t="shared" si="1"/>
        <v>#DIV/0!</v>
      </c>
      <c r="AN25" s="17" t="e">
        <f t="shared" si="2"/>
        <v>#DIV/0!</v>
      </c>
      <c r="AO25" s="15" t="e">
        <f t="shared" si="3"/>
        <v>#DIV/0!</v>
      </c>
      <c r="AP25" s="16" t="e">
        <f t="shared" si="4"/>
        <v>#DIV/0!</v>
      </c>
      <c r="AQ25" s="16" t="e">
        <f t="shared" si="5"/>
        <v>#DIV/0!</v>
      </c>
      <c r="AR25" s="16" t="e">
        <f t="shared" si="6"/>
        <v>#DIV/0!</v>
      </c>
      <c r="AS25" s="17" t="e">
        <f t="shared" si="7"/>
        <v>#DIV/0!</v>
      </c>
      <c r="AT25" s="18" t="e">
        <f t="shared" si="8"/>
        <v>#DIV/0!</v>
      </c>
      <c r="AU25" s="19" t="e">
        <f t="shared" si="9"/>
        <v>#DIV/0!</v>
      </c>
      <c r="AV25" s="18" t="e">
        <f t="shared" si="10"/>
        <v>#DIV/0!</v>
      </c>
      <c r="AW25" s="20" t="e">
        <f t="shared" si="11"/>
        <v>#DIV/0!</v>
      </c>
      <c r="AX25" s="20" t="e">
        <f t="shared" si="12"/>
        <v>#DIV/0!</v>
      </c>
      <c r="AY25" s="19" t="e">
        <f t="shared" si="13"/>
        <v>#DIV/0!</v>
      </c>
      <c r="AZ25" s="2"/>
      <c r="BA25" s="2"/>
    </row>
    <row r="26" spans="1:53" s="38" customFormat="1" ht="19.2" customHeight="1" x14ac:dyDescent="0.45">
      <c r="A26" s="90">
        <v>24</v>
      </c>
      <c r="B26" s="96">
        <f>名簿!B26</f>
        <v>0</v>
      </c>
      <c r="C26" s="197"/>
      <c r="D26" s="55"/>
      <c r="E26" s="56"/>
      <c r="F26" s="56"/>
      <c r="G26" s="56"/>
      <c r="H26" s="56"/>
      <c r="I26" s="57"/>
      <c r="J26" s="58"/>
      <c r="K26" s="59"/>
      <c r="L26" s="59"/>
      <c r="M26" s="59"/>
      <c r="N26" s="59"/>
      <c r="O26" s="59"/>
      <c r="P26" s="59"/>
      <c r="Q26" s="59"/>
      <c r="R26" s="59"/>
      <c r="S26" s="60"/>
      <c r="T26" s="61"/>
      <c r="U26" s="62"/>
      <c r="V26" s="62"/>
      <c r="W26" s="63"/>
      <c r="X26" s="64"/>
      <c r="Y26" s="64"/>
      <c r="Z26" s="64"/>
      <c r="AA26" s="65"/>
      <c r="AB26" s="66"/>
      <c r="AC26" s="66"/>
      <c r="AD26" s="67"/>
      <c r="AE26" s="68"/>
      <c r="AF26" s="68"/>
      <c r="AG26" s="68"/>
      <c r="AH26" s="68"/>
      <c r="AI26" s="69"/>
      <c r="AJ26" s="70"/>
      <c r="AK26" s="132"/>
      <c r="AL26" s="15" t="e">
        <f t="shared" si="0"/>
        <v>#DIV/0!</v>
      </c>
      <c r="AM26" s="16" t="e">
        <f t="shared" si="1"/>
        <v>#DIV/0!</v>
      </c>
      <c r="AN26" s="17" t="e">
        <f t="shared" si="2"/>
        <v>#DIV/0!</v>
      </c>
      <c r="AO26" s="15" t="e">
        <f t="shared" si="3"/>
        <v>#DIV/0!</v>
      </c>
      <c r="AP26" s="16" t="e">
        <f t="shared" si="4"/>
        <v>#DIV/0!</v>
      </c>
      <c r="AQ26" s="16" t="e">
        <f t="shared" si="5"/>
        <v>#DIV/0!</v>
      </c>
      <c r="AR26" s="16" t="e">
        <f t="shared" si="6"/>
        <v>#DIV/0!</v>
      </c>
      <c r="AS26" s="17" t="e">
        <f t="shared" si="7"/>
        <v>#DIV/0!</v>
      </c>
      <c r="AT26" s="18" t="e">
        <f t="shared" si="8"/>
        <v>#DIV/0!</v>
      </c>
      <c r="AU26" s="19" t="e">
        <f t="shared" si="9"/>
        <v>#DIV/0!</v>
      </c>
      <c r="AV26" s="18" t="e">
        <f t="shared" si="10"/>
        <v>#DIV/0!</v>
      </c>
      <c r="AW26" s="20" t="e">
        <f t="shared" si="11"/>
        <v>#DIV/0!</v>
      </c>
      <c r="AX26" s="20" t="e">
        <f t="shared" si="12"/>
        <v>#DIV/0!</v>
      </c>
      <c r="AY26" s="19" t="e">
        <f t="shared" si="13"/>
        <v>#DIV/0!</v>
      </c>
      <c r="AZ26" s="2"/>
      <c r="BA26" s="2"/>
    </row>
    <row r="27" spans="1:53" s="38" customFormat="1" ht="19.2" customHeight="1" thickBot="1" x14ac:dyDescent="0.5">
      <c r="A27" s="91">
        <v>25</v>
      </c>
      <c r="B27" s="97">
        <f>名簿!B27</f>
        <v>0</v>
      </c>
      <c r="C27" s="198"/>
      <c r="D27" s="71"/>
      <c r="E27" s="72"/>
      <c r="F27" s="72"/>
      <c r="G27" s="72"/>
      <c r="H27" s="72"/>
      <c r="I27" s="73"/>
      <c r="J27" s="74"/>
      <c r="K27" s="75"/>
      <c r="L27" s="75"/>
      <c r="M27" s="75"/>
      <c r="N27" s="75"/>
      <c r="O27" s="75"/>
      <c r="P27" s="75"/>
      <c r="Q27" s="75"/>
      <c r="R27" s="75"/>
      <c r="S27" s="76"/>
      <c r="T27" s="77"/>
      <c r="U27" s="78"/>
      <c r="V27" s="78"/>
      <c r="W27" s="79"/>
      <c r="X27" s="80"/>
      <c r="Y27" s="80"/>
      <c r="Z27" s="80"/>
      <c r="AA27" s="81"/>
      <c r="AB27" s="82"/>
      <c r="AC27" s="82"/>
      <c r="AD27" s="83"/>
      <c r="AE27" s="84"/>
      <c r="AF27" s="84"/>
      <c r="AG27" s="84"/>
      <c r="AH27" s="84"/>
      <c r="AI27" s="85"/>
      <c r="AJ27" s="86"/>
      <c r="AK27" s="132"/>
      <c r="AL27" s="15" t="e">
        <f t="shared" si="0"/>
        <v>#DIV/0!</v>
      </c>
      <c r="AM27" s="16" t="e">
        <f t="shared" si="1"/>
        <v>#DIV/0!</v>
      </c>
      <c r="AN27" s="17" t="e">
        <f t="shared" si="2"/>
        <v>#DIV/0!</v>
      </c>
      <c r="AO27" s="15" t="e">
        <f t="shared" si="3"/>
        <v>#DIV/0!</v>
      </c>
      <c r="AP27" s="16" t="e">
        <f t="shared" si="4"/>
        <v>#DIV/0!</v>
      </c>
      <c r="AQ27" s="16" t="e">
        <f t="shared" si="5"/>
        <v>#DIV/0!</v>
      </c>
      <c r="AR27" s="16" t="e">
        <f t="shared" si="6"/>
        <v>#DIV/0!</v>
      </c>
      <c r="AS27" s="17" t="e">
        <f t="shared" si="7"/>
        <v>#DIV/0!</v>
      </c>
      <c r="AT27" s="18" t="e">
        <f t="shared" si="8"/>
        <v>#DIV/0!</v>
      </c>
      <c r="AU27" s="19" t="e">
        <f t="shared" si="9"/>
        <v>#DIV/0!</v>
      </c>
      <c r="AV27" s="18" t="e">
        <f t="shared" si="10"/>
        <v>#DIV/0!</v>
      </c>
      <c r="AW27" s="20" t="e">
        <f t="shared" si="11"/>
        <v>#DIV/0!</v>
      </c>
      <c r="AX27" s="20" t="e">
        <f t="shared" si="12"/>
        <v>#DIV/0!</v>
      </c>
      <c r="AY27" s="19" t="e">
        <f t="shared" si="13"/>
        <v>#DIV/0!</v>
      </c>
      <c r="AZ27" s="2"/>
      <c r="BA27" s="2"/>
    </row>
    <row r="28" spans="1:53" s="38" customFormat="1" ht="19.2" customHeight="1" x14ac:dyDescent="0.45">
      <c r="A28" s="90">
        <v>26</v>
      </c>
      <c r="B28" s="96">
        <f>名簿!B28</f>
        <v>0</v>
      </c>
      <c r="C28" s="197"/>
      <c r="D28" s="55"/>
      <c r="E28" s="56"/>
      <c r="F28" s="56"/>
      <c r="G28" s="56"/>
      <c r="H28" s="56"/>
      <c r="I28" s="57"/>
      <c r="J28" s="58"/>
      <c r="K28" s="59"/>
      <c r="L28" s="59"/>
      <c r="M28" s="59"/>
      <c r="N28" s="59"/>
      <c r="O28" s="59"/>
      <c r="P28" s="59"/>
      <c r="Q28" s="59"/>
      <c r="R28" s="59"/>
      <c r="S28" s="60"/>
      <c r="T28" s="61"/>
      <c r="U28" s="62"/>
      <c r="V28" s="62"/>
      <c r="W28" s="63"/>
      <c r="X28" s="64"/>
      <c r="Y28" s="64"/>
      <c r="Z28" s="64"/>
      <c r="AA28" s="65"/>
      <c r="AB28" s="66"/>
      <c r="AC28" s="66"/>
      <c r="AD28" s="67"/>
      <c r="AE28" s="68"/>
      <c r="AF28" s="68"/>
      <c r="AG28" s="68"/>
      <c r="AH28" s="68"/>
      <c r="AI28" s="69"/>
      <c r="AJ28" s="70"/>
      <c r="AK28" s="132"/>
      <c r="AL28" s="15" t="e">
        <f t="shared" si="0"/>
        <v>#DIV/0!</v>
      </c>
      <c r="AM28" s="16" t="e">
        <f t="shared" si="1"/>
        <v>#DIV/0!</v>
      </c>
      <c r="AN28" s="17" t="e">
        <f t="shared" si="2"/>
        <v>#DIV/0!</v>
      </c>
      <c r="AO28" s="15" t="e">
        <f t="shared" si="3"/>
        <v>#DIV/0!</v>
      </c>
      <c r="AP28" s="16" t="e">
        <f t="shared" si="4"/>
        <v>#DIV/0!</v>
      </c>
      <c r="AQ28" s="16" t="e">
        <f t="shared" si="5"/>
        <v>#DIV/0!</v>
      </c>
      <c r="AR28" s="16" t="e">
        <f t="shared" si="6"/>
        <v>#DIV/0!</v>
      </c>
      <c r="AS28" s="17" t="e">
        <f t="shared" si="7"/>
        <v>#DIV/0!</v>
      </c>
      <c r="AT28" s="18" t="e">
        <f t="shared" si="8"/>
        <v>#DIV/0!</v>
      </c>
      <c r="AU28" s="19" t="e">
        <f t="shared" si="9"/>
        <v>#DIV/0!</v>
      </c>
      <c r="AV28" s="18" t="e">
        <f t="shared" si="10"/>
        <v>#DIV/0!</v>
      </c>
      <c r="AW28" s="20" t="e">
        <f t="shared" si="11"/>
        <v>#DIV/0!</v>
      </c>
      <c r="AX28" s="20" t="e">
        <f t="shared" si="12"/>
        <v>#DIV/0!</v>
      </c>
      <c r="AY28" s="19" t="e">
        <f t="shared" si="13"/>
        <v>#DIV/0!</v>
      </c>
      <c r="AZ28" s="2"/>
      <c r="BA28" s="2"/>
    </row>
    <row r="29" spans="1:53" s="38" customFormat="1" ht="19.2" customHeight="1" x14ac:dyDescent="0.45">
      <c r="A29" s="90">
        <v>27</v>
      </c>
      <c r="B29" s="96">
        <f>名簿!B29</f>
        <v>0</v>
      </c>
      <c r="C29" s="197"/>
      <c r="D29" s="55"/>
      <c r="E29" s="56"/>
      <c r="F29" s="56"/>
      <c r="G29" s="56"/>
      <c r="H29" s="56"/>
      <c r="I29" s="57"/>
      <c r="J29" s="58"/>
      <c r="K29" s="59"/>
      <c r="L29" s="59"/>
      <c r="M29" s="59"/>
      <c r="N29" s="59"/>
      <c r="O29" s="59"/>
      <c r="P29" s="59"/>
      <c r="Q29" s="59"/>
      <c r="R29" s="59"/>
      <c r="S29" s="60"/>
      <c r="T29" s="61"/>
      <c r="U29" s="62"/>
      <c r="V29" s="62"/>
      <c r="W29" s="63"/>
      <c r="X29" s="64"/>
      <c r="Y29" s="64"/>
      <c r="Z29" s="64"/>
      <c r="AA29" s="65"/>
      <c r="AB29" s="66"/>
      <c r="AC29" s="66"/>
      <c r="AD29" s="67"/>
      <c r="AE29" s="68"/>
      <c r="AF29" s="68"/>
      <c r="AG29" s="68"/>
      <c r="AH29" s="68"/>
      <c r="AI29" s="69"/>
      <c r="AJ29" s="70"/>
      <c r="AK29" s="132"/>
      <c r="AL29" s="15" t="e">
        <f t="shared" si="0"/>
        <v>#DIV/0!</v>
      </c>
      <c r="AM29" s="16" t="e">
        <f t="shared" si="1"/>
        <v>#DIV/0!</v>
      </c>
      <c r="AN29" s="17" t="e">
        <f t="shared" si="2"/>
        <v>#DIV/0!</v>
      </c>
      <c r="AO29" s="15" t="e">
        <f t="shared" si="3"/>
        <v>#DIV/0!</v>
      </c>
      <c r="AP29" s="16" t="e">
        <f t="shared" si="4"/>
        <v>#DIV/0!</v>
      </c>
      <c r="AQ29" s="16" t="e">
        <f t="shared" si="5"/>
        <v>#DIV/0!</v>
      </c>
      <c r="AR29" s="16" t="e">
        <f t="shared" si="6"/>
        <v>#DIV/0!</v>
      </c>
      <c r="AS29" s="17" t="e">
        <f t="shared" si="7"/>
        <v>#DIV/0!</v>
      </c>
      <c r="AT29" s="18" t="e">
        <f t="shared" si="8"/>
        <v>#DIV/0!</v>
      </c>
      <c r="AU29" s="19" t="e">
        <f t="shared" si="9"/>
        <v>#DIV/0!</v>
      </c>
      <c r="AV29" s="18" t="e">
        <f t="shared" si="10"/>
        <v>#DIV/0!</v>
      </c>
      <c r="AW29" s="20" t="e">
        <f t="shared" si="11"/>
        <v>#DIV/0!</v>
      </c>
      <c r="AX29" s="20" t="e">
        <f t="shared" si="12"/>
        <v>#DIV/0!</v>
      </c>
      <c r="AY29" s="19" t="e">
        <f t="shared" si="13"/>
        <v>#DIV/0!</v>
      </c>
      <c r="AZ29" s="2"/>
      <c r="BA29" s="2"/>
    </row>
    <row r="30" spans="1:53" s="38" customFormat="1" ht="19.2" customHeight="1" x14ac:dyDescent="0.45">
      <c r="A30" s="90">
        <v>28</v>
      </c>
      <c r="B30" s="96">
        <f>名簿!B30</f>
        <v>0</v>
      </c>
      <c r="C30" s="197"/>
      <c r="D30" s="55"/>
      <c r="E30" s="56"/>
      <c r="F30" s="56"/>
      <c r="G30" s="56"/>
      <c r="H30" s="56"/>
      <c r="I30" s="57"/>
      <c r="J30" s="58"/>
      <c r="K30" s="59"/>
      <c r="L30" s="59"/>
      <c r="M30" s="59"/>
      <c r="N30" s="59"/>
      <c r="O30" s="59"/>
      <c r="P30" s="59"/>
      <c r="Q30" s="59"/>
      <c r="R30" s="59"/>
      <c r="S30" s="60"/>
      <c r="T30" s="61"/>
      <c r="U30" s="62"/>
      <c r="V30" s="62"/>
      <c r="W30" s="63"/>
      <c r="X30" s="64"/>
      <c r="Y30" s="64"/>
      <c r="Z30" s="64"/>
      <c r="AA30" s="65"/>
      <c r="AB30" s="66"/>
      <c r="AC30" s="66"/>
      <c r="AD30" s="67"/>
      <c r="AE30" s="68"/>
      <c r="AF30" s="68"/>
      <c r="AG30" s="68"/>
      <c r="AH30" s="68"/>
      <c r="AI30" s="69"/>
      <c r="AJ30" s="70"/>
      <c r="AK30" s="132"/>
      <c r="AL30" s="15" t="e">
        <f t="shared" si="0"/>
        <v>#DIV/0!</v>
      </c>
      <c r="AM30" s="16" t="e">
        <f t="shared" si="1"/>
        <v>#DIV/0!</v>
      </c>
      <c r="AN30" s="17" t="e">
        <f t="shared" si="2"/>
        <v>#DIV/0!</v>
      </c>
      <c r="AO30" s="15" t="e">
        <f t="shared" si="3"/>
        <v>#DIV/0!</v>
      </c>
      <c r="AP30" s="16" t="e">
        <f t="shared" si="4"/>
        <v>#DIV/0!</v>
      </c>
      <c r="AQ30" s="16" t="e">
        <f t="shared" si="5"/>
        <v>#DIV/0!</v>
      </c>
      <c r="AR30" s="16" t="e">
        <f t="shared" si="6"/>
        <v>#DIV/0!</v>
      </c>
      <c r="AS30" s="17" t="e">
        <f t="shared" si="7"/>
        <v>#DIV/0!</v>
      </c>
      <c r="AT30" s="18" t="e">
        <f t="shared" si="8"/>
        <v>#DIV/0!</v>
      </c>
      <c r="AU30" s="19" t="e">
        <f t="shared" si="9"/>
        <v>#DIV/0!</v>
      </c>
      <c r="AV30" s="18" t="e">
        <f t="shared" si="10"/>
        <v>#DIV/0!</v>
      </c>
      <c r="AW30" s="20" t="e">
        <f t="shared" si="11"/>
        <v>#DIV/0!</v>
      </c>
      <c r="AX30" s="20" t="e">
        <f t="shared" si="12"/>
        <v>#DIV/0!</v>
      </c>
      <c r="AY30" s="19" t="e">
        <f t="shared" si="13"/>
        <v>#DIV/0!</v>
      </c>
      <c r="AZ30" s="2"/>
      <c r="BA30" s="2"/>
    </row>
    <row r="31" spans="1:53" s="38" customFormat="1" ht="19.2" customHeight="1" x14ac:dyDescent="0.45">
      <c r="A31" s="90">
        <v>29</v>
      </c>
      <c r="B31" s="96">
        <f>名簿!B31</f>
        <v>0</v>
      </c>
      <c r="C31" s="197"/>
      <c r="D31" s="55"/>
      <c r="E31" s="56"/>
      <c r="F31" s="56"/>
      <c r="G31" s="56"/>
      <c r="H31" s="56"/>
      <c r="I31" s="57"/>
      <c r="J31" s="58"/>
      <c r="K31" s="59"/>
      <c r="L31" s="59"/>
      <c r="M31" s="59"/>
      <c r="N31" s="59"/>
      <c r="O31" s="59"/>
      <c r="P31" s="59"/>
      <c r="Q31" s="59"/>
      <c r="R31" s="59"/>
      <c r="S31" s="60"/>
      <c r="T31" s="61"/>
      <c r="U31" s="62"/>
      <c r="V31" s="62"/>
      <c r="W31" s="63"/>
      <c r="X31" s="64"/>
      <c r="Y31" s="64"/>
      <c r="Z31" s="64"/>
      <c r="AA31" s="65"/>
      <c r="AB31" s="66"/>
      <c r="AC31" s="66"/>
      <c r="AD31" s="67"/>
      <c r="AE31" s="68"/>
      <c r="AF31" s="68"/>
      <c r="AG31" s="68"/>
      <c r="AH31" s="68"/>
      <c r="AI31" s="69"/>
      <c r="AJ31" s="70"/>
      <c r="AK31" s="132"/>
      <c r="AL31" s="15" t="e">
        <f t="shared" si="0"/>
        <v>#DIV/0!</v>
      </c>
      <c r="AM31" s="16" t="e">
        <f t="shared" si="1"/>
        <v>#DIV/0!</v>
      </c>
      <c r="AN31" s="17" t="e">
        <f t="shared" si="2"/>
        <v>#DIV/0!</v>
      </c>
      <c r="AO31" s="15" t="e">
        <f t="shared" si="3"/>
        <v>#DIV/0!</v>
      </c>
      <c r="AP31" s="16" t="e">
        <f t="shared" si="4"/>
        <v>#DIV/0!</v>
      </c>
      <c r="AQ31" s="16" t="e">
        <f t="shared" si="5"/>
        <v>#DIV/0!</v>
      </c>
      <c r="AR31" s="16" t="e">
        <f t="shared" si="6"/>
        <v>#DIV/0!</v>
      </c>
      <c r="AS31" s="17" t="e">
        <f t="shared" si="7"/>
        <v>#DIV/0!</v>
      </c>
      <c r="AT31" s="18" t="e">
        <f t="shared" si="8"/>
        <v>#DIV/0!</v>
      </c>
      <c r="AU31" s="19" t="e">
        <f t="shared" si="9"/>
        <v>#DIV/0!</v>
      </c>
      <c r="AV31" s="18" t="e">
        <f t="shared" si="10"/>
        <v>#DIV/0!</v>
      </c>
      <c r="AW31" s="20" t="e">
        <f t="shared" si="11"/>
        <v>#DIV/0!</v>
      </c>
      <c r="AX31" s="20" t="e">
        <f t="shared" si="12"/>
        <v>#DIV/0!</v>
      </c>
      <c r="AY31" s="19" t="e">
        <f t="shared" si="13"/>
        <v>#DIV/0!</v>
      </c>
      <c r="AZ31" s="2"/>
      <c r="BA31" s="2"/>
    </row>
    <row r="32" spans="1:53" s="38" customFormat="1" ht="19.2" customHeight="1" thickBot="1" x14ac:dyDescent="0.5">
      <c r="A32" s="90">
        <v>30</v>
      </c>
      <c r="B32" s="96">
        <f>名簿!B32</f>
        <v>0</v>
      </c>
      <c r="C32" s="197"/>
      <c r="D32" s="55"/>
      <c r="E32" s="56"/>
      <c r="F32" s="56"/>
      <c r="G32" s="56"/>
      <c r="H32" s="56"/>
      <c r="I32" s="57"/>
      <c r="J32" s="58"/>
      <c r="K32" s="59"/>
      <c r="L32" s="59"/>
      <c r="M32" s="59"/>
      <c r="N32" s="59"/>
      <c r="O32" s="59"/>
      <c r="P32" s="59"/>
      <c r="Q32" s="59"/>
      <c r="R32" s="59"/>
      <c r="S32" s="60"/>
      <c r="T32" s="61"/>
      <c r="U32" s="62"/>
      <c r="V32" s="62"/>
      <c r="W32" s="63"/>
      <c r="X32" s="64"/>
      <c r="Y32" s="64"/>
      <c r="Z32" s="64"/>
      <c r="AA32" s="65"/>
      <c r="AB32" s="66"/>
      <c r="AC32" s="66"/>
      <c r="AD32" s="67"/>
      <c r="AE32" s="68"/>
      <c r="AF32" s="68"/>
      <c r="AG32" s="68"/>
      <c r="AH32" s="68"/>
      <c r="AI32" s="69"/>
      <c r="AJ32" s="70"/>
      <c r="AK32" s="132"/>
      <c r="AL32" s="15" t="e">
        <f t="shared" si="0"/>
        <v>#DIV/0!</v>
      </c>
      <c r="AM32" s="16" t="e">
        <f t="shared" si="1"/>
        <v>#DIV/0!</v>
      </c>
      <c r="AN32" s="17" t="e">
        <f t="shared" si="2"/>
        <v>#DIV/0!</v>
      </c>
      <c r="AO32" s="15" t="e">
        <f t="shared" si="3"/>
        <v>#DIV/0!</v>
      </c>
      <c r="AP32" s="16" t="e">
        <f t="shared" si="4"/>
        <v>#DIV/0!</v>
      </c>
      <c r="AQ32" s="16" t="e">
        <f t="shared" si="5"/>
        <v>#DIV/0!</v>
      </c>
      <c r="AR32" s="16" t="e">
        <f t="shared" si="6"/>
        <v>#DIV/0!</v>
      </c>
      <c r="AS32" s="17" t="e">
        <f t="shared" si="7"/>
        <v>#DIV/0!</v>
      </c>
      <c r="AT32" s="18" t="e">
        <f t="shared" si="8"/>
        <v>#DIV/0!</v>
      </c>
      <c r="AU32" s="19" t="e">
        <f t="shared" si="9"/>
        <v>#DIV/0!</v>
      </c>
      <c r="AV32" s="18" t="e">
        <f t="shared" si="10"/>
        <v>#DIV/0!</v>
      </c>
      <c r="AW32" s="20" t="e">
        <f t="shared" si="11"/>
        <v>#DIV/0!</v>
      </c>
      <c r="AX32" s="20" t="e">
        <f t="shared" si="12"/>
        <v>#DIV/0!</v>
      </c>
      <c r="AY32" s="19" t="e">
        <f t="shared" si="13"/>
        <v>#DIV/0!</v>
      </c>
      <c r="AZ32" s="2"/>
      <c r="BA32" s="2"/>
    </row>
    <row r="33" spans="1:53" s="38" customFormat="1" ht="19.2" customHeight="1" x14ac:dyDescent="0.45">
      <c r="A33" s="89">
        <v>31</v>
      </c>
      <c r="B33" s="95">
        <f>名簿!B33</f>
        <v>0</v>
      </c>
      <c r="C33" s="196"/>
      <c r="D33" s="39"/>
      <c r="E33" s="40"/>
      <c r="F33" s="40"/>
      <c r="G33" s="40"/>
      <c r="H33" s="40"/>
      <c r="I33" s="41"/>
      <c r="J33" s="42"/>
      <c r="K33" s="43"/>
      <c r="L33" s="43"/>
      <c r="M33" s="43"/>
      <c r="N33" s="43"/>
      <c r="O33" s="43"/>
      <c r="P33" s="43"/>
      <c r="Q33" s="43"/>
      <c r="R33" s="43"/>
      <c r="S33" s="44"/>
      <c r="T33" s="45"/>
      <c r="U33" s="46"/>
      <c r="V33" s="46"/>
      <c r="W33" s="47"/>
      <c r="X33" s="48"/>
      <c r="Y33" s="48"/>
      <c r="Z33" s="48"/>
      <c r="AA33" s="49"/>
      <c r="AB33" s="50"/>
      <c r="AC33" s="50"/>
      <c r="AD33" s="51"/>
      <c r="AE33" s="52"/>
      <c r="AF33" s="52"/>
      <c r="AG33" s="52"/>
      <c r="AH33" s="52"/>
      <c r="AI33" s="53"/>
      <c r="AJ33" s="54"/>
      <c r="AK33" s="132"/>
      <c r="AL33" s="15" t="e">
        <f t="shared" si="0"/>
        <v>#DIV/0!</v>
      </c>
      <c r="AM33" s="16" t="e">
        <f t="shared" si="1"/>
        <v>#DIV/0!</v>
      </c>
      <c r="AN33" s="17" t="e">
        <f t="shared" si="2"/>
        <v>#DIV/0!</v>
      </c>
      <c r="AO33" s="15" t="e">
        <f t="shared" si="3"/>
        <v>#DIV/0!</v>
      </c>
      <c r="AP33" s="16" t="e">
        <f t="shared" si="4"/>
        <v>#DIV/0!</v>
      </c>
      <c r="AQ33" s="16" t="e">
        <f t="shared" si="5"/>
        <v>#DIV/0!</v>
      </c>
      <c r="AR33" s="16" t="e">
        <f t="shared" si="6"/>
        <v>#DIV/0!</v>
      </c>
      <c r="AS33" s="17" t="e">
        <f t="shared" si="7"/>
        <v>#DIV/0!</v>
      </c>
      <c r="AT33" s="18" t="e">
        <f t="shared" si="8"/>
        <v>#DIV/0!</v>
      </c>
      <c r="AU33" s="19" t="e">
        <f t="shared" si="9"/>
        <v>#DIV/0!</v>
      </c>
      <c r="AV33" s="18" t="e">
        <f t="shared" si="10"/>
        <v>#DIV/0!</v>
      </c>
      <c r="AW33" s="20" t="e">
        <f t="shared" si="11"/>
        <v>#DIV/0!</v>
      </c>
      <c r="AX33" s="20" t="e">
        <f t="shared" si="12"/>
        <v>#DIV/0!</v>
      </c>
      <c r="AY33" s="19" t="e">
        <f t="shared" si="13"/>
        <v>#DIV/0!</v>
      </c>
      <c r="AZ33" s="2"/>
      <c r="BA33" s="2"/>
    </row>
    <row r="34" spans="1:53" s="38" customFormat="1" ht="19.2" customHeight="1" x14ac:dyDescent="0.45">
      <c r="A34" s="90">
        <v>32</v>
      </c>
      <c r="B34" s="96">
        <f>名簿!B34</f>
        <v>0</v>
      </c>
      <c r="C34" s="197"/>
      <c r="D34" s="55"/>
      <c r="E34" s="56"/>
      <c r="F34" s="56"/>
      <c r="G34" s="56"/>
      <c r="H34" s="56"/>
      <c r="I34" s="57"/>
      <c r="J34" s="58"/>
      <c r="K34" s="59"/>
      <c r="L34" s="59"/>
      <c r="M34" s="59"/>
      <c r="N34" s="59"/>
      <c r="O34" s="59"/>
      <c r="P34" s="59"/>
      <c r="Q34" s="59"/>
      <c r="R34" s="59"/>
      <c r="S34" s="60"/>
      <c r="T34" s="61"/>
      <c r="U34" s="62"/>
      <c r="V34" s="62"/>
      <c r="W34" s="63"/>
      <c r="X34" s="64"/>
      <c r="Y34" s="64"/>
      <c r="Z34" s="64"/>
      <c r="AA34" s="65"/>
      <c r="AB34" s="66"/>
      <c r="AC34" s="66"/>
      <c r="AD34" s="67"/>
      <c r="AE34" s="68"/>
      <c r="AF34" s="68"/>
      <c r="AG34" s="68"/>
      <c r="AH34" s="68"/>
      <c r="AI34" s="69"/>
      <c r="AJ34" s="70"/>
      <c r="AK34" s="132"/>
      <c r="AL34" s="15" t="e">
        <f t="shared" si="0"/>
        <v>#DIV/0!</v>
      </c>
      <c r="AM34" s="16" t="e">
        <f t="shared" si="1"/>
        <v>#DIV/0!</v>
      </c>
      <c r="AN34" s="17" t="e">
        <f t="shared" si="2"/>
        <v>#DIV/0!</v>
      </c>
      <c r="AO34" s="15" t="e">
        <f t="shared" si="3"/>
        <v>#DIV/0!</v>
      </c>
      <c r="AP34" s="16" t="e">
        <f t="shared" si="4"/>
        <v>#DIV/0!</v>
      </c>
      <c r="AQ34" s="16" t="e">
        <f t="shared" si="5"/>
        <v>#DIV/0!</v>
      </c>
      <c r="AR34" s="16" t="e">
        <f t="shared" si="6"/>
        <v>#DIV/0!</v>
      </c>
      <c r="AS34" s="17" t="e">
        <f t="shared" si="7"/>
        <v>#DIV/0!</v>
      </c>
      <c r="AT34" s="18" t="e">
        <f t="shared" si="8"/>
        <v>#DIV/0!</v>
      </c>
      <c r="AU34" s="19" t="e">
        <f t="shared" si="9"/>
        <v>#DIV/0!</v>
      </c>
      <c r="AV34" s="18" t="e">
        <f t="shared" si="10"/>
        <v>#DIV/0!</v>
      </c>
      <c r="AW34" s="20" t="e">
        <f t="shared" si="11"/>
        <v>#DIV/0!</v>
      </c>
      <c r="AX34" s="20" t="e">
        <f t="shared" si="12"/>
        <v>#DIV/0!</v>
      </c>
      <c r="AY34" s="19" t="e">
        <f t="shared" si="13"/>
        <v>#DIV/0!</v>
      </c>
      <c r="AZ34" s="2"/>
      <c r="BA34" s="2"/>
    </row>
    <row r="35" spans="1:53" s="38" customFormat="1" ht="19.2" customHeight="1" x14ac:dyDescent="0.45">
      <c r="A35" s="90">
        <v>33</v>
      </c>
      <c r="B35" s="96">
        <f>名簿!B35</f>
        <v>0</v>
      </c>
      <c r="C35" s="197"/>
      <c r="D35" s="55"/>
      <c r="E35" s="56"/>
      <c r="F35" s="56"/>
      <c r="G35" s="56"/>
      <c r="H35" s="56"/>
      <c r="I35" s="57"/>
      <c r="J35" s="58"/>
      <c r="K35" s="59"/>
      <c r="L35" s="59"/>
      <c r="M35" s="59"/>
      <c r="N35" s="59"/>
      <c r="O35" s="59"/>
      <c r="P35" s="59"/>
      <c r="Q35" s="59"/>
      <c r="R35" s="59"/>
      <c r="S35" s="60"/>
      <c r="T35" s="61"/>
      <c r="U35" s="62"/>
      <c r="V35" s="62"/>
      <c r="W35" s="63"/>
      <c r="X35" s="64"/>
      <c r="Y35" s="64"/>
      <c r="Z35" s="64"/>
      <c r="AA35" s="65"/>
      <c r="AB35" s="66"/>
      <c r="AC35" s="66"/>
      <c r="AD35" s="67"/>
      <c r="AE35" s="68"/>
      <c r="AF35" s="68"/>
      <c r="AG35" s="68"/>
      <c r="AH35" s="68"/>
      <c r="AI35" s="69"/>
      <c r="AJ35" s="70"/>
      <c r="AK35" s="132"/>
      <c r="AL35" s="15" t="e">
        <f t="shared" si="0"/>
        <v>#DIV/0!</v>
      </c>
      <c r="AM35" s="16" t="e">
        <f t="shared" si="1"/>
        <v>#DIV/0!</v>
      </c>
      <c r="AN35" s="17" t="e">
        <f t="shared" si="2"/>
        <v>#DIV/0!</v>
      </c>
      <c r="AO35" s="15" t="e">
        <f t="shared" si="3"/>
        <v>#DIV/0!</v>
      </c>
      <c r="AP35" s="16" t="e">
        <f t="shared" si="4"/>
        <v>#DIV/0!</v>
      </c>
      <c r="AQ35" s="16" t="e">
        <f t="shared" si="5"/>
        <v>#DIV/0!</v>
      </c>
      <c r="AR35" s="16" t="e">
        <f t="shared" si="6"/>
        <v>#DIV/0!</v>
      </c>
      <c r="AS35" s="17" t="e">
        <f t="shared" si="7"/>
        <v>#DIV/0!</v>
      </c>
      <c r="AT35" s="18" t="e">
        <f t="shared" si="8"/>
        <v>#DIV/0!</v>
      </c>
      <c r="AU35" s="19" t="e">
        <f t="shared" si="9"/>
        <v>#DIV/0!</v>
      </c>
      <c r="AV35" s="18" t="e">
        <f t="shared" si="10"/>
        <v>#DIV/0!</v>
      </c>
      <c r="AW35" s="20" t="e">
        <f t="shared" si="11"/>
        <v>#DIV/0!</v>
      </c>
      <c r="AX35" s="20" t="e">
        <f t="shared" si="12"/>
        <v>#DIV/0!</v>
      </c>
      <c r="AY35" s="19" t="e">
        <f t="shared" si="13"/>
        <v>#DIV/0!</v>
      </c>
      <c r="AZ35" s="2"/>
      <c r="BA35" s="2"/>
    </row>
    <row r="36" spans="1:53" s="38" customFormat="1" ht="19.2" customHeight="1" x14ac:dyDescent="0.45">
      <c r="A36" s="90">
        <v>34</v>
      </c>
      <c r="B36" s="96">
        <f>名簿!B36</f>
        <v>0</v>
      </c>
      <c r="C36" s="197"/>
      <c r="D36" s="55"/>
      <c r="E36" s="56"/>
      <c r="F36" s="56"/>
      <c r="G36" s="56"/>
      <c r="H36" s="56"/>
      <c r="I36" s="57"/>
      <c r="J36" s="58"/>
      <c r="K36" s="59"/>
      <c r="L36" s="59"/>
      <c r="M36" s="59"/>
      <c r="N36" s="59"/>
      <c r="O36" s="59"/>
      <c r="P36" s="59"/>
      <c r="Q36" s="59"/>
      <c r="R36" s="59"/>
      <c r="S36" s="60"/>
      <c r="T36" s="61"/>
      <c r="U36" s="62"/>
      <c r="V36" s="62"/>
      <c r="W36" s="63"/>
      <c r="X36" s="64"/>
      <c r="Y36" s="64"/>
      <c r="Z36" s="64"/>
      <c r="AA36" s="65"/>
      <c r="AB36" s="66"/>
      <c r="AC36" s="66"/>
      <c r="AD36" s="67"/>
      <c r="AE36" s="68"/>
      <c r="AF36" s="68"/>
      <c r="AG36" s="68"/>
      <c r="AH36" s="68"/>
      <c r="AI36" s="69"/>
      <c r="AJ36" s="70"/>
      <c r="AK36" s="132"/>
      <c r="AL36" s="15" t="e">
        <f t="shared" si="0"/>
        <v>#DIV/0!</v>
      </c>
      <c r="AM36" s="16" t="e">
        <f t="shared" si="1"/>
        <v>#DIV/0!</v>
      </c>
      <c r="AN36" s="17" t="e">
        <f t="shared" si="2"/>
        <v>#DIV/0!</v>
      </c>
      <c r="AO36" s="15" t="e">
        <f t="shared" si="3"/>
        <v>#DIV/0!</v>
      </c>
      <c r="AP36" s="16" t="e">
        <f t="shared" si="4"/>
        <v>#DIV/0!</v>
      </c>
      <c r="AQ36" s="16" t="e">
        <f t="shared" si="5"/>
        <v>#DIV/0!</v>
      </c>
      <c r="AR36" s="16" t="e">
        <f t="shared" si="6"/>
        <v>#DIV/0!</v>
      </c>
      <c r="AS36" s="17" t="e">
        <f t="shared" si="7"/>
        <v>#DIV/0!</v>
      </c>
      <c r="AT36" s="18" t="e">
        <f t="shared" si="8"/>
        <v>#DIV/0!</v>
      </c>
      <c r="AU36" s="19" t="e">
        <f t="shared" si="9"/>
        <v>#DIV/0!</v>
      </c>
      <c r="AV36" s="18" t="e">
        <f t="shared" si="10"/>
        <v>#DIV/0!</v>
      </c>
      <c r="AW36" s="20" t="e">
        <f t="shared" si="11"/>
        <v>#DIV/0!</v>
      </c>
      <c r="AX36" s="20" t="e">
        <f t="shared" si="12"/>
        <v>#DIV/0!</v>
      </c>
      <c r="AY36" s="19" t="e">
        <f t="shared" si="13"/>
        <v>#DIV/0!</v>
      </c>
      <c r="AZ36" s="2"/>
      <c r="BA36" s="2"/>
    </row>
    <row r="37" spans="1:53" s="38" customFormat="1" ht="19.2" customHeight="1" thickBot="1" x14ac:dyDescent="0.5">
      <c r="A37" s="91">
        <v>35</v>
      </c>
      <c r="B37" s="97">
        <f>名簿!B37</f>
        <v>0</v>
      </c>
      <c r="C37" s="198"/>
      <c r="D37" s="71"/>
      <c r="E37" s="72"/>
      <c r="F37" s="72"/>
      <c r="G37" s="72"/>
      <c r="H37" s="72"/>
      <c r="I37" s="73"/>
      <c r="J37" s="74"/>
      <c r="K37" s="75"/>
      <c r="L37" s="75"/>
      <c r="M37" s="75"/>
      <c r="N37" s="75"/>
      <c r="O37" s="75"/>
      <c r="P37" s="75"/>
      <c r="Q37" s="75"/>
      <c r="R37" s="75"/>
      <c r="S37" s="76"/>
      <c r="T37" s="77"/>
      <c r="U37" s="78"/>
      <c r="V37" s="78"/>
      <c r="W37" s="79"/>
      <c r="X37" s="80"/>
      <c r="Y37" s="80"/>
      <c r="Z37" s="80"/>
      <c r="AA37" s="81"/>
      <c r="AB37" s="82"/>
      <c r="AC37" s="82"/>
      <c r="AD37" s="83"/>
      <c r="AE37" s="84"/>
      <c r="AF37" s="84"/>
      <c r="AG37" s="84"/>
      <c r="AH37" s="84"/>
      <c r="AI37" s="85"/>
      <c r="AJ37" s="86"/>
      <c r="AK37" s="132"/>
      <c r="AL37" s="15" t="e">
        <f t="shared" si="0"/>
        <v>#DIV/0!</v>
      </c>
      <c r="AM37" s="16" t="e">
        <f t="shared" si="1"/>
        <v>#DIV/0!</v>
      </c>
      <c r="AN37" s="17" t="e">
        <f t="shared" si="2"/>
        <v>#DIV/0!</v>
      </c>
      <c r="AO37" s="15" t="e">
        <f t="shared" si="3"/>
        <v>#DIV/0!</v>
      </c>
      <c r="AP37" s="16" t="e">
        <f t="shared" si="4"/>
        <v>#DIV/0!</v>
      </c>
      <c r="AQ37" s="16" t="e">
        <f t="shared" si="5"/>
        <v>#DIV/0!</v>
      </c>
      <c r="AR37" s="16" t="e">
        <f t="shared" si="6"/>
        <v>#DIV/0!</v>
      </c>
      <c r="AS37" s="17" t="e">
        <f t="shared" si="7"/>
        <v>#DIV/0!</v>
      </c>
      <c r="AT37" s="18" t="e">
        <f t="shared" si="8"/>
        <v>#DIV/0!</v>
      </c>
      <c r="AU37" s="19" t="e">
        <f t="shared" si="9"/>
        <v>#DIV/0!</v>
      </c>
      <c r="AV37" s="18" t="e">
        <f t="shared" si="10"/>
        <v>#DIV/0!</v>
      </c>
      <c r="AW37" s="20" t="e">
        <f t="shared" si="11"/>
        <v>#DIV/0!</v>
      </c>
      <c r="AX37" s="20" t="e">
        <f t="shared" si="12"/>
        <v>#DIV/0!</v>
      </c>
      <c r="AY37" s="19" t="e">
        <f t="shared" si="13"/>
        <v>#DIV/0!</v>
      </c>
      <c r="AZ37" s="2"/>
      <c r="BA37" s="2"/>
    </row>
    <row r="38" spans="1:53" s="38" customFormat="1" ht="19.2" customHeight="1" x14ac:dyDescent="0.45">
      <c r="A38" s="89">
        <v>36</v>
      </c>
      <c r="B38" s="95">
        <f>名簿!B38</f>
        <v>0</v>
      </c>
      <c r="C38" s="196"/>
      <c r="D38" s="39"/>
      <c r="E38" s="40"/>
      <c r="F38" s="40"/>
      <c r="G38" s="40"/>
      <c r="H38" s="40"/>
      <c r="I38" s="41"/>
      <c r="J38" s="42"/>
      <c r="K38" s="43"/>
      <c r="L38" s="43"/>
      <c r="M38" s="43"/>
      <c r="N38" s="43"/>
      <c r="O38" s="43"/>
      <c r="P38" s="43"/>
      <c r="Q38" s="43"/>
      <c r="R38" s="43"/>
      <c r="S38" s="44"/>
      <c r="T38" s="45"/>
      <c r="U38" s="46"/>
      <c r="V38" s="46"/>
      <c r="W38" s="47"/>
      <c r="X38" s="48"/>
      <c r="Y38" s="48"/>
      <c r="Z38" s="48"/>
      <c r="AA38" s="49"/>
      <c r="AB38" s="50"/>
      <c r="AC38" s="50"/>
      <c r="AD38" s="51"/>
      <c r="AE38" s="52"/>
      <c r="AF38" s="52"/>
      <c r="AG38" s="52"/>
      <c r="AH38" s="52"/>
      <c r="AI38" s="53"/>
      <c r="AJ38" s="54"/>
      <c r="AK38" s="132"/>
      <c r="AL38" s="15" t="e">
        <f t="shared" si="0"/>
        <v>#DIV/0!</v>
      </c>
      <c r="AM38" s="16" t="e">
        <f t="shared" si="1"/>
        <v>#DIV/0!</v>
      </c>
      <c r="AN38" s="17" t="e">
        <f t="shared" si="2"/>
        <v>#DIV/0!</v>
      </c>
      <c r="AO38" s="15" t="e">
        <f t="shared" si="3"/>
        <v>#DIV/0!</v>
      </c>
      <c r="AP38" s="16" t="e">
        <f t="shared" si="4"/>
        <v>#DIV/0!</v>
      </c>
      <c r="AQ38" s="16" t="e">
        <f t="shared" si="5"/>
        <v>#DIV/0!</v>
      </c>
      <c r="AR38" s="16" t="e">
        <f t="shared" si="6"/>
        <v>#DIV/0!</v>
      </c>
      <c r="AS38" s="17" t="e">
        <f t="shared" si="7"/>
        <v>#DIV/0!</v>
      </c>
      <c r="AT38" s="18" t="e">
        <f t="shared" si="8"/>
        <v>#DIV/0!</v>
      </c>
      <c r="AU38" s="19" t="e">
        <f t="shared" si="9"/>
        <v>#DIV/0!</v>
      </c>
      <c r="AV38" s="18" t="e">
        <f t="shared" si="10"/>
        <v>#DIV/0!</v>
      </c>
      <c r="AW38" s="20" t="e">
        <f t="shared" si="11"/>
        <v>#DIV/0!</v>
      </c>
      <c r="AX38" s="20" t="e">
        <f t="shared" si="12"/>
        <v>#DIV/0!</v>
      </c>
      <c r="AY38" s="19" t="e">
        <f t="shared" si="13"/>
        <v>#DIV/0!</v>
      </c>
      <c r="AZ38" s="2"/>
      <c r="BA38" s="2"/>
    </row>
    <row r="39" spans="1:53" s="38" customFormat="1" ht="19.2" customHeight="1" x14ac:dyDescent="0.45">
      <c r="A39" s="90">
        <v>37</v>
      </c>
      <c r="B39" s="96">
        <f>名簿!B39</f>
        <v>0</v>
      </c>
      <c r="C39" s="197"/>
      <c r="D39" s="55"/>
      <c r="E39" s="56"/>
      <c r="F39" s="56"/>
      <c r="G39" s="56"/>
      <c r="H39" s="56"/>
      <c r="I39" s="57"/>
      <c r="J39" s="58"/>
      <c r="K39" s="59"/>
      <c r="L39" s="59"/>
      <c r="M39" s="59"/>
      <c r="N39" s="59"/>
      <c r="O39" s="59"/>
      <c r="P39" s="59"/>
      <c r="Q39" s="59"/>
      <c r="R39" s="59"/>
      <c r="S39" s="60"/>
      <c r="T39" s="61"/>
      <c r="U39" s="62"/>
      <c r="V39" s="62"/>
      <c r="W39" s="63"/>
      <c r="X39" s="64"/>
      <c r="Y39" s="64"/>
      <c r="Z39" s="64"/>
      <c r="AA39" s="65"/>
      <c r="AB39" s="66"/>
      <c r="AC39" s="66"/>
      <c r="AD39" s="67"/>
      <c r="AE39" s="68"/>
      <c r="AF39" s="68"/>
      <c r="AG39" s="68"/>
      <c r="AH39" s="68"/>
      <c r="AI39" s="69"/>
      <c r="AJ39" s="70"/>
      <c r="AK39" s="132"/>
      <c r="AL39" s="15" t="e">
        <f t="shared" si="0"/>
        <v>#DIV/0!</v>
      </c>
      <c r="AM39" s="16" t="e">
        <f t="shared" si="1"/>
        <v>#DIV/0!</v>
      </c>
      <c r="AN39" s="17" t="e">
        <f t="shared" si="2"/>
        <v>#DIV/0!</v>
      </c>
      <c r="AO39" s="15" t="e">
        <f t="shared" si="3"/>
        <v>#DIV/0!</v>
      </c>
      <c r="AP39" s="16" t="e">
        <f t="shared" si="4"/>
        <v>#DIV/0!</v>
      </c>
      <c r="AQ39" s="16" t="e">
        <f t="shared" si="5"/>
        <v>#DIV/0!</v>
      </c>
      <c r="AR39" s="16" t="e">
        <f t="shared" si="6"/>
        <v>#DIV/0!</v>
      </c>
      <c r="AS39" s="17" t="e">
        <f t="shared" si="7"/>
        <v>#DIV/0!</v>
      </c>
      <c r="AT39" s="18" t="e">
        <f t="shared" si="8"/>
        <v>#DIV/0!</v>
      </c>
      <c r="AU39" s="19" t="e">
        <f t="shared" si="9"/>
        <v>#DIV/0!</v>
      </c>
      <c r="AV39" s="18" t="e">
        <f t="shared" si="10"/>
        <v>#DIV/0!</v>
      </c>
      <c r="AW39" s="20" t="e">
        <f t="shared" si="11"/>
        <v>#DIV/0!</v>
      </c>
      <c r="AX39" s="20" t="e">
        <f t="shared" si="12"/>
        <v>#DIV/0!</v>
      </c>
      <c r="AY39" s="19" t="e">
        <f t="shared" si="13"/>
        <v>#DIV/0!</v>
      </c>
      <c r="AZ39" s="2"/>
      <c r="BA39" s="2"/>
    </row>
    <row r="40" spans="1:53" s="38" customFormat="1" ht="19.2" customHeight="1" x14ac:dyDescent="0.45">
      <c r="A40" s="90">
        <v>38</v>
      </c>
      <c r="B40" s="96">
        <f>名簿!B40</f>
        <v>0</v>
      </c>
      <c r="C40" s="197"/>
      <c r="D40" s="55"/>
      <c r="E40" s="56"/>
      <c r="F40" s="56"/>
      <c r="G40" s="56"/>
      <c r="H40" s="56"/>
      <c r="I40" s="57"/>
      <c r="J40" s="58"/>
      <c r="K40" s="59"/>
      <c r="L40" s="59"/>
      <c r="M40" s="59"/>
      <c r="N40" s="59"/>
      <c r="O40" s="59"/>
      <c r="P40" s="59"/>
      <c r="Q40" s="59"/>
      <c r="R40" s="59"/>
      <c r="S40" s="60"/>
      <c r="T40" s="61"/>
      <c r="U40" s="62"/>
      <c r="V40" s="62"/>
      <c r="W40" s="63"/>
      <c r="X40" s="64"/>
      <c r="Y40" s="64"/>
      <c r="Z40" s="64"/>
      <c r="AA40" s="65"/>
      <c r="AB40" s="66"/>
      <c r="AC40" s="66"/>
      <c r="AD40" s="67"/>
      <c r="AE40" s="68"/>
      <c r="AF40" s="68"/>
      <c r="AG40" s="68"/>
      <c r="AH40" s="68"/>
      <c r="AI40" s="69"/>
      <c r="AJ40" s="70"/>
      <c r="AK40" s="132"/>
      <c r="AL40" s="15" t="e">
        <f t="shared" si="0"/>
        <v>#DIV/0!</v>
      </c>
      <c r="AM40" s="16" t="e">
        <f t="shared" si="1"/>
        <v>#DIV/0!</v>
      </c>
      <c r="AN40" s="17" t="e">
        <f t="shared" si="2"/>
        <v>#DIV/0!</v>
      </c>
      <c r="AO40" s="15" t="e">
        <f t="shared" si="3"/>
        <v>#DIV/0!</v>
      </c>
      <c r="AP40" s="16" t="e">
        <f t="shared" si="4"/>
        <v>#DIV/0!</v>
      </c>
      <c r="AQ40" s="16" t="e">
        <f t="shared" si="5"/>
        <v>#DIV/0!</v>
      </c>
      <c r="AR40" s="16" t="e">
        <f t="shared" si="6"/>
        <v>#DIV/0!</v>
      </c>
      <c r="AS40" s="17" t="e">
        <f t="shared" si="7"/>
        <v>#DIV/0!</v>
      </c>
      <c r="AT40" s="18" t="e">
        <f t="shared" si="8"/>
        <v>#DIV/0!</v>
      </c>
      <c r="AU40" s="19" t="e">
        <f t="shared" si="9"/>
        <v>#DIV/0!</v>
      </c>
      <c r="AV40" s="18" t="e">
        <f t="shared" si="10"/>
        <v>#DIV/0!</v>
      </c>
      <c r="AW40" s="20" t="e">
        <f t="shared" si="11"/>
        <v>#DIV/0!</v>
      </c>
      <c r="AX40" s="20" t="e">
        <f t="shared" si="12"/>
        <v>#DIV/0!</v>
      </c>
      <c r="AY40" s="19" t="e">
        <f t="shared" si="13"/>
        <v>#DIV/0!</v>
      </c>
      <c r="AZ40" s="2"/>
      <c r="BA40" s="2"/>
    </row>
    <row r="41" spans="1:53" s="38" customFormat="1" ht="19.2" customHeight="1" x14ac:dyDescent="0.45">
      <c r="A41" s="90">
        <v>39</v>
      </c>
      <c r="B41" s="96">
        <f>名簿!B41</f>
        <v>0</v>
      </c>
      <c r="C41" s="197"/>
      <c r="D41" s="55"/>
      <c r="E41" s="56"/>
      <c r="F41" s="56"/>
      <c r="G41" s="56"/>
      <c r="H41" s="56"/>
      <c r="I41" s="57"/>
      <c r="J41" s="58"/>
      <c r="K41" s="59"/>
      <c r="L41" s="59"/>
      <c r="M41" s="59"/>
      <c r="N41" s="59"/>
      <c r="O41" s="59"/>
      <c r="P41" s="59"/>
      <c r="Q41" s="59"/>
      <c r="R41" s="59"/>
      <c r="S41" s="60"/>
      <c r="T41" s="61"/>
      <c r="U41" s="62"/>
      <c r="V41" s="62"/>
      <c r="W41" s="63"/>
      <c r="X41" s="64"/>
      <c r="Y41" s="64"/>
      <c r="Z41" s="64"/>
      <c r="AA41" s="65"/>
      <c r="AB41" s="66"/>
      <c r="AC41" s="66"/>
      <c r="AD41" s="67"/>
      <c r="AE41" s="68"/>
      <c r="AF41" s="68"/>
      <c r="AG41" s="68"/>
      <c r="AH41" s="68"/>
      <c r="AI41" s="69"/>
      <c r="AJ41" s="70"/>
      <c r="AK41" s="132"/>
      <c r="AL41" s="15" t="e">
        <f t="shared" si="0"/>
        <v>#DIV/0!</v>
      </c>
      <c r="AM41" s="16" t="e">
        <f t="shared" si="1"/>
        <v>#DIV/0!</v>
      </c>
      <c r="AN41" s="17" t="e">
        <f t="shared" si="2"/>
        <v>#DIV/0!</v>
      </c>
      <c r="AO41" s="15" t="e">
        <f t="shared" si="3"/>
        <v>#DIV/0!</v>
      </c>
      <c r="AP41" s="16" t="e">
        <f t="shared" si="4"/>
        <v>#DIV/0!</v>
      </c>
      <c r="AQ41" s="16" t="e">
        <f t="shared" si="5"/>
        <v>#DIV/0!</v>
      </c>
      <c r="AR41" s="16" t="e">
        <f t="shared" si="6"/>
        <v>#DIV/0!</v>
      </c>
      <c r="AS41" s="17" t="e">
        <f t="shared" si="7"/>
        <v>#DIV/0!</v>
      </c>
      <c r="AT41" s="18" t="e">
        <f t="shared" si="8"/>
        <v>#DIV/0!</v>
      </c>
      <c r="AU41" s="19" t="e">
        <f t="shared" si="9"/>
        <v>#DIV/0!</v>
      </c>
      <c r="AV41" s="18" t="e">
        <f t="shared" si="10"/>
        <v>#DIV/0!</v>
      </c>
      <c r="AW41" s="20" t="e">
        <f t="shared" si="11"/>
        <v>#DIV/0!</v>
      </c>
      <c r="AX41" s="20" t="e">
        <f t="shared" si="12"/>
        <v>#DIV/0!</v>
      </c>
      <c r="AY41" s="19" t="e">
        <f t="shared" si="13"/>
        <v>#DIV/0!</v>
      </c>
      <c r="AZ41" s="2"/>
      <c r="BA41" s="2"/>
    </row>
    <row r="42" spans="1:53" s="38" customFormat="1" ht="19.2" customHeight="1" thickBot="1" x14ac:dyDescent="0.5">
      <c r="A42" s="91">
        <v>40</v>
      </c>
      <c r="B42" s="97">
        <f>名簿!B43</f>
        <v>0</v>
      </c>
      <c r="C42" s="198"/>
      <c r="D42" s="71"/>
      <c r="E42" s="72"/>
      <c r="F42" s="72"/>
      <c r="G42" s="72"/>
      <c r="H42" s="72"/>
      <c r="I42" s="73"/>
      <c r="J42" s="74"/>
      <c r="K42" s="75"/>
      <c r="L42" s="75"/>
      <c r="M42" s="75"/>
      <c r="N42" s="75"/>
      <c r="O42" s="75"/>
      <c r="P42" s="75"/>
      <c r="Q42" s="75"/>
      <c r="R42" s="75"/>
      <c r="S42" s="76"/>
      <c r="T42" s="77"/>
      <c r="U42" s="78"/>
      <c r="V42" s="78"/>
      <c r="W42" s="79"/>
      <c r="X42" s="80"/>
      <c r="Y42" s="80"/>
      <c r="Z42" s="80"/>
      <c r="AA42" s="81"/>
      <c r="AB42" s="82"/>
      <c r="AC42" s="82"/>
      <c r="AD42" s="83"/>
      <c r="AE42" s="84"/>
      <c r="AF42" s="84"/>
      <c r="AG42" s="84"/>
      <c r="AH42" s="84"/>
      <c r="AI42" s="85"/>
      <c r="AJ42" s="86"/>
      <c r="AK42" s="132"/>
      <c r="AL42" s="21" t="e">
        <f t="shared" si="0"/>
        <v>#DIV/0!</v>
      </c>
      <c r="AM42" s="22" t="e">
        <f t="shared" si="1"/>
        <v>#DIV/0!</v>
      </c>
      <c r="AN42" s="23" t="e">
        <f t="shared" si="2"/>
        <v>#DIV/0!</v>
      </c>
      <c r="AO42" s="21" t="e">
        <f t="shared" si="3"/>
        <v>#DIV/0!</v>
      </c>
      <c r="AP42" s="22" t="e">
        <f t="shared" si="4"/>
        <v>#DIV/0!</v>
      </c>
      <c r="AQ42" s="22" t="e">
        <f t="shared" si="5"/>
        <v>#DIV/0!</v>
      </c>
      <c r="AR42" s="22" t="e">
        <f t="shared" si="6"/>
        <v>#DIV/0!</v>
      </c>
      <c r="AS42" s="23" t="e">
        <f t="shared" si="7"/>
        <v>#DIV/0!</v>
      </c>
      <c r="AT42" s="18" t="e">
        <f t="shared" si="8"/>
        <v>#DIV/0!</v>
      </c>
      <c r="AU42" s="19" t="e">
        <f t="shared" si="9"/>
        <v>#DIV/0!</v>
      </c>
      <c r="AV42" s="18" t="e">
        <f t="shared" si="10"/>
        <v>#DIV/0!</v>
      </c>
      <c r="AW42" s="20" t="e">
        <f t="shared" si="11"/>
        <v>#DIV/0!</v>
      </c>
      <c r="AX42" s="20" t="e">
        <f t="shared" si="12"/>
        <v>#DIV/0!</v>
      </c>
      <c r="AY42" s="19" t="e">
        <f t="shared" si="13"/>
        <v>#DIV/0!</v>
      </c>
      <c r="AZ42" s="2"/>
      <c r="BA42" s="2"/>
    </row>
    <row r="43" spans="1:53" ht="18.600000000000001" thickBot="1" x14ac:dyDescent="0.5">
      <c r="C43" s="166">
        <f>COUNTIF(C3:C42,"５")</f>
        <v>0</v>
      </c>
      <c r="D43" s="114">
        <f>C43*5</f>
        <v>0</v>
      </c>
      <c r="AK43" s="133"/>
      <c r="AL43" s="24"/>
      <c r="AM43" s="24"/>
      <c r="AN43" s="24"/>
      <c r="AO43" s="24"/>
      <c r="AP43" s="24"/>
      <c r="AQ43" s="24"/>
      <c r="AR43" s="24"/>
      <c r="AS43" s="24"/>
      <c r="AT43" s="25">
        <f t="shared" ref="AT43:AY43" si="14">COUNTIF(AT3:AT42,"A")</f>
        <v>1</v>
      </c>
      <c r="AU43" s="26">
        <f t="shared" si="14"/>
        <v>1</v>
      </c>
      <c r="AV43" s="25">
        <f t="shared" si="14"/>
        <v>1</v>
      </c>
      <c r="AW43" s="27">
        <f t="shared" si="14"/>
        <v>1</v>
      </c>
      <c r="AX43" s="27">
        <f t="shared" si="14"/>
        <v>1</v>
      </c>
      <c r="AY43" s="26">
        <f t="shared" si="14"/>
        <v>1</v>
      </c>
      <c r="AZ43" s="25">
        <f>SUM(AT43:AU43)</f>
        <v>2</v>
      </c>
      <c r="BA43" s="26">
        <f>SUM(AV43:AY43)</f>
        <v>4</v>
      </c>
    </row>
    <row r="44" spans="1:53" ht="18.600000000000001" thickBot="1" x14ac:dyDescent="0.5">
      <c r="C44" s="167">
        <f>COUNTIF(C3:C42,"４")</f>
        <v>0</v>
      </c>
      <c r="D44" s="114">
        <f>C44*4</f>
        <v>0</v>
      </c>
      <c r="AK44" s="114" t="s">
        <v>9</v>
      </c>
      <c r="AL44" s="28">
        <f>AVERAGEIF($B$3:$B$42,"&lt;&gt;0",AL3:AL42)</f>
        <v>3.3333333333333335</v>
      </c>
      <c r="AM44" s="29">
        <f>AVERAGEIF($B$3:$B$42,"&lt;&gt;0",AM3:AM42)</f>
        <v>3.3000000000000003</v>
      </c>
      <c r="AN44" s="30">
        <f t="shared" ref="AN44:AS44" si="15">AVERAGEIF($B$3:$B$42,"&lt;&gt;0",AN3:AN42)</f>
        <v>3.3125</v>
      </c>
      <c r="AO44" s="28">
        <f t="shared" si="15"/>
        <v>3.3333333333333335</v>
      </c>
      <c r="AP44" s="29">
        <f t="shared" si="15"/>
        <v>3.4166666666666665</v>
      </c>
      <c r="AQ44" s="29">
        <f t="shared" si="15"/>
        <v>3.3333333333333335</v>
      </c>
      <c r="AR44" s="29">
        <f t="shared" si="15"/>
        <v>3.2666666666666671</v>
      </c>
      <c r="AS44" s="29">
        <f t="shared" si="15"/>
        <v>3.3333333333333335</v>
      </c>
      <c r="AT44" s="18">
        <f t="shared" ref="AT44:AY44" si="16">COUNTIF(AT3:AT42,"B")</f>
        <v>0</v>
      </c>
      <c r="AU44" s="19">
        <f t="shared" si="16"/>
        <v>0</v>
      </c>
      <c r="AV44" s="18">
        <f t="shared" si="16"/>
        <v>0</v>
      </c>
      <c r="AW44" s="20">
        <f t="shared" si="16"/>
        <v>0</v>
      </c>
      <c r="AX44" s="20">
        <f t="shared" si="16"/>
        <v>0</v>
      </c>
      <c r="AY44" s="19">
        <f t="shared" si="16"/>
        <v>0</v>
      </c>
      <c r="AZ44" s="18">
        <f t="shared" ref="AZ44:AZ47" si="17">SUM(AT44:AU44)</f>
        <v>0</v>
      </c>
      <c r="BA44" s="19">
        <f t="shared" ref="BA44:BA47" si="18">SUM(AV44:AY44)</f>
        <v>0</v>
      </c>
    </row>
    <row r="45" spans="1:53" x14ac:dyDescent="0.45">
      <c r="C45" s="167">
        <f>COUNTIF(C3:C42,"３")</f>
        <v>3</v>
      </c>
      <c r="D45" s="114">
        <f>C45*3</f>
        <v>9</v>
      </c>
      <c r="AT45" s="18">
        <f t="shared" ref="AT45:AY45" si="19">COUNTIF(AT3:AT42,"C")</f>
        <v>0</v>
      </c>
      <c r="AU45" s="19">
        <f t="shared" si="19"/>
        <v>0</v>
      </c>
      <c r="AV45" s="18">
        <f t="shared" si="19"/>
        <v>0</v>
      </c>
      <c r="AW45" s="20">
        <f t="shared" si="19"/>
        <v>0</v>
      </c>
      <c r="AX45" s="20">
        <f t="shared" si="19"/>
        <v>0</v>
      </c>
      <c r="AY45" s="19">
        <f t="shared" si="19"/>
        <v>0</v>
      </c>
      <c r="AZ45" s="18">
        <f t="shared" si="17"/>
        <v>0</v>
      </c>
      <c r="BA45" s="19">
        <f t="shared" si="18"/>
        <v>0</v>
      </c>
    </row>
    <row r="46" spans="1:53" x14ac:dyDescent="0.45">
      <c r="C46" s="167">
        <f>COUNTIF(C3:C42,"２")</f>
        <v>1</v>
      </c>
      <c r="D46" s="114">
        <f>C46*2</f>
        <v>2</v>
      </c>
      <c r="AT46" s="18">
        <f t="shared" ref="AT46:AY46" si="20">COUNTIF(AT3:AT42,"D")</f>
        <v>1</v>
      </c>
      <c r="AU46" s="19">
        <f t="shared" si="20"/>
        <v>1</v>
      </c>
      <c r="AV46" s="18">
        <f t="shared" si="20"/>
        <v>1</v>
      </c>
      <c r="AW46" s="20">
        <f t="shared" si="20"/>
        <v>1</v>
      </c>
      <c r="AX46" s="20">
        <f t="shared" si="20"/>
        <v>0</v>
      </c>
      <c r="AY46" s="19">
        <f t="shared" si="20"/>
        <v>1</v>
      </c>
      <c r="AZ46" s="18">
        <f t="shared" si="17"/>
        <v>2</v>
      </c>
      <c r="BA46" s="19">
        <f t="shared" si="18"/>
        <v>3</v>
      </c>
    </row>
    <row r="47" spans="1:53" ht="18.600000000000001" thickBot="1" x14ac:dyDescent="0.5">
      <c r="C47" s="146">
        <f>COUNTIF(C3:C42,"１")</f>
        <v>1</v>
      </c>
      <c r="D47" s="114">
        <f>C47</f>
        <v>1</v>
      </c>
      <c r="AT47" s="31">
        <f t="shared" ref="AT47:AY47" si="21">COUNTIF(AT3:AT42,"E")</f>
        <v>1</v>
      </c>
      <c r="AU47" s="32">
        <f t="shared" si="21"/>
        <v>1</v>
      </c>
      <c r="AV47" s="31">
        <f t="shared" si="21"/>
        <v>1</v>
      </c>
      <c r="AW47" s="33">
        <f t="shared" si="21"/>
        <v>1</v>
      </c>
      <c r="AX47" s="33">
        <f t="shared" si="21"/>
        <v>2</v>
      </c>
      <c r="AY47" s="32">
        <f t="shared" si="21"/>
        <v>1</v>
      </c>
      <c r="AZ47" s="31">
        <f t="shared" si="17"/>
        <v>2</v>
      </c>
      <c r="BA47" s="32">
        <f t="shared" si="18"/>
        <v>5</v>
      </c>
    </row>
    <row r="48" spans="1:53" x14ac:dyDescent="0.45">
      <c r="C48" s="168">
        <f>SUM(C43:C47)</f>
        <v>5</v>
      </c>
      <c r="D48" s="169">
        <f>(D43+D44+D45+D46+D47)/C48</f>
        <v>2.4</v>
      </c>
      <c r="AT48" s="178"/>
      <c r="AU48" s="178"/>
      <c r="AV48" s="178"/>
      <c r="AW48" s="178"/>
      <c r="AX48" s="178"/>
      <c r="AY48" s="178"/>
    </row>
  </sheetData>
  <sheetProtection sheet="1" scenarios="1" selectLockedCells="1"/>
  <phoneticPr fontId="1"/>
  <conditionalFormatting sqref="AT3">
    <cfRule type="cellIs" dxfId="74" priority="59" operator="equal">
      <formula>"D"</formula>
    </cfRule>
    <cfRule type="cellIs" dxfId="73" priority="60" operator="equal">
      <formula>"B"</formula>
    </cfRule>
    <cfRule type="cellIs" dxfId="72" priority="61" operator="equal">
      <formula>"C"</formula>
    </cfRule>
    <cfRule type="cellIs" dxfId="71" priority="62" operator="equal">
      <formula>"E"</formula>
    </cfRule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70" priority="64" operator="equal">
      <formula>"A"</formula>
    </cfRule>
  </conditionalFormatting>
  <conditionalFormatting sqref="AU3">
    <cfRule type="cellIs" dxfId="69" priority="53" operator="equal">
      <formula>"D"</formula>
    </cfRule>
    <cfRule type="cellIs" dxfId="68" priority="54" operator="equal">
      <formula>"B"</formula>
    </cfRule>
    <cfRule type="cellIs" dxfId="67" priority="55" operator="equal">
      <formula>"C"</formula>
    </cfRule>
    <cfRule type="cellIs" dxfId="66" priority="56" operator="equal">
      <formula>"E"</formula>
    </cfRule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65" priority="58" operator="equal">
      <formula>"A"</formula>
    </cfRule>
  </conditionalFormatting>
  <conditionalFormatting sqref="AV3">
    <cfRule type="cellIs" dxfId="64" priority="47" operator="equal">
      <formula>"D"</formula>
    </cfRule>
    <cfRule type="cellIs" dxfId="63" priority="48" operator="equal">
      <formula>"B"</formula>
    </cfRule>
    <cfRule type="cellIs" dxfId="62" priority="49" operator="equal">
      <formula>"C"</formula>
    </cfRule>
    <cfRule type="cellIs" dxfId="61" priority="50" operator="equal">
      <formula>"E"</formula>
    </cfRule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60" priority="52" operator="equal">
      <formula>"A"</formula>
    </cfRule>
  </conditionalFormatting>
  <conditionalFormatting sqref="AW3">
    <cfRule type="cellIs" dxfId="59" priority="41" operator="equal">
      <formula>"D"</formula>
    </cfRule>
    <cfRule type="cellIs" dxfId="58" priority="42" operator="equal">
      <formula>"B"</formula>
    </cfRule>
    <cfRule type="cellIs" dxfId="57" priority="43" operator="equal">
      <formula>"C"</formula>
    </cfRule>
    <cfRule type="cellIs" dxfId="56" priority="44" operator="equal">
      <formula>"E"</formula>
    </cfRule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55" priority="46" operator="equal">
      <formula>"A"</formula>
    </cfRule>
  </conditionalFormatting>
  <conditionalFormatting sqref="AX3">
    <cfRule type="cellIs" dxfId="54" priority="35" operator="equal">
      <formula>"D"</formula>
    </cfRule>
    <cfRule type="cellIs" dxfId="53" priority="36" operator="equal">
      <formula>"B"</formula>
    </cfRule>
    <cfRule type="cellIs" dxfId="52" priority="37" operator="equal">
      <formula>"C"</formula>
    </cfRule>
    <cfRule type="cellIs" dxfId="51" priority="38" operator="equal">
      <formula>"E"</formula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50" priority="40" operator="equal">
      <formula>"A"</formula>
    </cfRule>
  </conditionalFormatting>
  <conditionalFormatting sqref="AY3">
    <cfRule type="cellIs" dxfId="49" priority="29" operator="equal">
      <formula>"D"</formula>
    </cfRule>
    <cfRule type="cellIs" dxfId="48" priority="30" operator="equal">
      <formula>"B"</formula>
    </cfRule>
    <cfRule type="cellIs" dxfId="47" priority="31" operator="equal">
      <formula>"C"</formula>
    </cfRule>
    <cfRule type="cellIs" dxfId="46" priority="32" operator="equal">
      <formula>"E"</formula>
    </cfRule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45" priority="34" operator="equal">
      <formula>"A"</formula>
    </cfRule>
  </conditionalFormatting>
  <conditionalFormatting sqref="AY43:AY47">
    <cfRule type="cellIs" dxfId="44" priority="17" operator="equal">
      <formula>"D"</formula>
    </cfRule>
    <cfRule type="cellIs" dxfId="43" priority="18" operator="equal">
      <formula>"B"</formula>
    </cfRule>
    <cfRule type="cellIs" dxfId="42" priority="19" operator="equal">
      <formula>"C"</formula>
    </cfRule>
    <cfRule type="cellIs" dxfId="41" priority="20" operator="equal">
      <formula>"E"</formula>
    </cfRule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40" priority="22" operator="equal">
      <formula>"A"</formula>
    </cfRule>
  </conditionalFormatting>
  <conditionalFormatting sqref="AT43:AX47">
    <cfRule type="cellIs" dxfId="39" priority="11" operator="equal">
      <formula>"D"</formula>
    </cfRule>
    <cfRule type="cellIs" dxfId="38" priority="12" operator="equal">
      <formula>"B"</formula>
    </cfRule>
    <cfRule type="cellIs" dxfId="37" priority="13" operator="equal">
      <formula>"C"</formula>
    </cfRule>
    <cfRule type="cellIs" dxfId="36" priority="14" operator="equal">
      <formula>"E"</formula>
    </cfRule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35" priority="16" operator="equal">
      <formula>"A"</formula>
    </cfRule>
  </conditionalFormatting>
  <conditionalFormatting sqref="AT4:AT42">
    <cfRule type="cellIs" dxfId="34" priority="65" operator="equal">
      <formula>"D"</formula>
    </cfRule>
    <cfRule type="cellIs" dxfId="33" priority="66" operator="equal">
      <formula>"B"</formula>
    </cfRule>
    <cfRule type="cellIs" dxfId="32" priority="67" operator="equal">
      <formula>"C"</formula>
    </cfRule>
    <cfRule type="cellIs" dxfId="31" priority="68" operator="equal">
      <formula>"E"</formula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30" priority="70" operator="equal">
      <formula>"A"</formula>
    </cfRule>
  </conditionalFormatting>
  <conditionalFormatting sqref="AU4:AU42">
    <cfRule type="cellIs" dxfId="29" priority="71" operator="equal">
      <formula>"D"</formula>
    </cfRule>
    <cfRule type="cellIs" dxfId="28" priority="72" operator="equal">
      <formula>"B"</formula>
    </cfRule>
    <cfRule type="cellIs" dxfId="27" priority="73" operator="equal">
      <formula>"C"</formula>
    </cfRule>
    <cfRule type="cellIs" dxfId="26" priority="74" operator="equal">
      <formula>"E"</formula>
    </cfRule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5" priority="76" operator="equal">
      <formula>"A"</formula>
    </cfRule>
  </conditionalFormatting>
  <conditionalFormatting sqref="AV4:AV42">
    <cfRule type="cellIs" dxfId="24" priority="77" operator="equal">
      <formula>"D"</formula>
    </cfRule>
    <cfRule type="cellIs" dxfId="23" priority="78" operator="equal">
      <formula>"B"</formula>
    </cfRule>
    <cfRule type="cellIs" dxfId="22" priority="79" operator="equal">
      <formula>"C"</formula>
    </cfRule>
    <cfRule type="cellIs" dxfId="21" priority="80" operator="equal">
      <formula>"E"</formula>
    </cfRule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20" priority="82" operator="equal">
      <formula>"A"</formula>
    </cfRule>
  </conditionalFormatting>
  <conditionalFormatting sqref="AW4:AW42">
    <cfRule type="cellIs" dxfId="19" priority="83" operator="equal">
      <formula>"D"</formula>
    </cfRule>
    <cfRule type="cellIs" dxfId="18" priority="84" operator="equal">
      <formula>"B"</formula>
    </cfRule>
    <cfRule type="cellIs" dxfId="17" priority="85" operator="equal">
      <formula>"C"</formula>
    </cfRule>
    <cfRule type="cellIs" dxfId="16" priority="86" operator="equal">
      <formula>"E"</formula>
    </cfRule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5" priority="88" operator="equal">
      <formula>"A"</formula>
    </cfRule>
  </conditionalFormatting>
  <conditionalFormatting sqref="AY4:AY42">
    <cfRule type="cellIs" dxfId="14" priority="89" operator="equal">
      <formula>"D"</formula>
    </cfRule>
    <cfRule type="cellIs" dxfId="13" priority="90" operator="equal">
      <formula>"B"</formula>
    </cfRule>
    <cfRule type="cellIs" dxfId="12" priority="91" operator="equal">
      <formula>"C"</formula>
    </cfRule>
    <cfRule type="cellIs" dxfId="11" priority="92" operator="equal">
      <formula>"E"</formula>
    </cfRule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10" priority="94" operator="equal">
      <formula>"A"</formula>
    </cfRule>
  </conditionalFormatting>
  <conditionalFormatting sqref="AX4:AX42">
    <cfRule type="cellIs" dxfId="9" priority="95" operator="equal">
      <formula>"D"</formula>
    </cfRule>
    <cfRule type="cellIs" dxfId="8" priority="96" operator="equal">
      <formula>"B"</formula>
    </cfRule>
    <cfRule type="cellIs" dxfId="7" priority="97" operator="equal">
      <formula>"C"</formula>
    </cfRule>
    <cfRule type="cellIs" dxfId="6" priority="98" operator="equal">
      <formula>"E"</formula>
    </cfRule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5" priority="100" operator="equal">
      <formula>"A"</formula>
    </cfRule>
  </conditionalFormatting>
  <conditionalFormatting sqref="AT43:AY47">
    <cfRule type="colorScale" priority="10">
      <colorScale>
        <cfvo type="min"/>
        <cfvo type="max"/>
        <color rgb="FFFCFCFF"/>
        <color rgb="FF63BE7B"/>
      </colorScale>
    </cfRule>
  </conditionalFormatting>
  <conditionalFormatting sqref="AL43:AS44">
    <cfRule type="colorScale" priority="9">
      <colorScale>
        <cfvo type="min"/>
        <cfvo type="max"/>
        <color rgb="FFFCFCFF"/>
        <color rgb="FF63BE7B"/>
      </colorScale>
    </cfRule>
  </conditionalFormatting>
  <conditionalFormatting sqref="AZ43:BA47">
    <cfRule type="colorScale" priority="8">
      <colorScale>
        <cfvo type="min"/>
        <cfvo type="max"/>
        <color rgb="FFFCFCFF"/>
        <color rgb="FF63BE7B"/>
      </colorScale>
    </cfRule>
  </conditionalFormatting>
  <conditionalFormatting sqref="C43:C47">
    <cfRule type="cellIs" dxfId="4" priority="2" operator="equal">
      <formula>"D"</formula>
    </cfRule>
    <cfRule type="cellIs" dxfId="3" priority="3" operator="equal">
      <formula>"B"</formula>
    </cfRule>
    <cfRule type="cellIs" dxfId="2" priority="4" operator="equal">
      <formula>"C"</formula>
    </cfRule>
    <cfRule type="cellIs" dxfId="1" priority="5" operator="equal">
      <formula>"E"</formula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  <cfRule type="cellIs" dxfId="0" priority="7" operator="equal">
      <formula>"A"</formula>
    </cfRule>
  </conditionalFormatting>
  <conditionalFormatting sqref="C43:C47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scale="4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14"/>
  <sheetViews>
    <sheetView zoomScale="70" zoomScaleNormal="70" workbookViewId="0">
      <selection activeCell="E1" sqref="E1"/>
    </sheetView>
  </sheetViews>
  <sheetFormatPr defaultColWidth="0" defaultRowHeight="18" zeroHeight="1" x14ac:dyDescent="0.45"/>
  <cols>
    <col min="1" max="1" width="7.3984375" style="38" customWidth="1"/>
    <col min="2" max="8" width="7.3984375" style="134" customWidth="1"/>
    <col min="9" max="9" width="7.3984375" style="38" customWidth="1"/>
    <col min="10" max="10" width="21" style="2" customWidth="1"/>
    <col min="11" max="18" width="4.8984375" style="2" customWidth="1"/>
    <col min="19" max="19" width="4.3984375" style="2" customWidth="1"/>
    <col min="20" max="24" width="8.796875" style="38" hidden="1" customWidth="1"/>
    <col min="25" max="33" width="0" style="38" hidden="1" customWidth="1"/>
    <col min="34" max="16384" width="8.796875" style="38" hidden="1"/>
  </cols>
  <sheetData>
    <row r="1" spans="10:18" x14ac:dyDescent="0.45"/>
    <row r="2" spans="10:18" ht="30" customHeight="1" thickBot="1" x14ac:dyDescent="0.5">
      <c r="J2" s="135" t="s">
        <v>50</v>
      </c>
      <c r="K2" s="136"/>
      <c r="L2" s="136"/>
      <c r="M2" s="136"/>
      <c r="N2" s="136"/>
      <c r="O2" s="136"/>
      <c r="P2" s="136"/>
      <c r="Q2" s="136"/>
      <c r="R2" s="136"/>
    </row>
    <row r="3" spans="10:18" ht="221.4" customHeight="1" thickBot="1" x14ac:dyDescent="0.5">
      <c r="J3" s="135"/>
      <c r="K3" s="137" t="s">
        <v>2</v>
      </c>
      <c r="L3" s="138" t="s">
        <v>3</v>
      </c>
      <c r="M3" s="139" t="s">
        <v>0</v>
      </c>
      <c r="N3" s="140" t="s">
        <v>4</v>
      </c>
      <c r="O3" s="141" t="s">
        <v>5</v>
      </c>
      <c r="P3" s="141" t="s">
        <v>6</v>
      </c>
      <c r="Q3" s="141" t="s">
        <v>7</v>
      </c>
      <c r="R3" s="142" t="s">
        <v>1</v>
      </c>
    </row>
    <row r="4" spans="10:18" x14ac:dyDescent="0.45">
      <c r="J4" s="143" t="str">
        <f>名簿!A1</f>
        <v>〇〇小学校　〇年〇組</v>
      </c>
      <c r="K4" s="144">
        <f>'４年生はこちら'!AL44</f>
        <v>2</v>
      </c>
      <c r="L4" s="144">
        <f>'４年生はこちら'!AM44</f>
        <v>1.8999999999999997</v>
      </c>
      <c r="M4" s="144">
        <f>'４年生はこちら'!AN44</f>
        <v>1.9375</v>
      </c>
      <c r="N4" s="144">
        <f>'４年生はこちら'!AO44</f>
        <v>2</v>
      </c>
      <c r="O4" s="144">
        <f>'４年生はこちら'!AP44</f>
        <v>2.25</v>
      </c>
      <c r="P4" s="144">
        <f>'４年生はこちら'!AQ44</f>
        <v>2</v>
      </c>
      <c r="Q4" s="144">
        <f>'４年生はこちら'!AR44</f>
        <v>1.8</v>
      </c>
      <c r="R4" s="145">
        <f>'４年生はこちら'!AS44</f>
        <v>2</v>
      </c>
    </row>
    <row r="5" spans="10:18" ht="18.600000000000001" thickBot="1" x14ac:dyDescent="0.5">
      <c r="J5" s="146" t="s">
        <v>45</v>
      </c>
      <c r="K5" s="147">
        <v>3.5650183150183179</v>
      </c>
      <c r="L5" s="147">
        <v>3.4610389610389638</v>
      </c>
      <c r="M5" s="147">
        <v>3.497737556561086</v>
      </c>
      <c r="N5" s="147">
        <v>3.7690109890109911</v>
      </c>
      <c r="O5" s="147">
        <v>3.9197802197802196</v>
      </c>
      <c r="P5" s="147">
        <v>4.2047619047618996</v>
      </c>
      <c r="Q5" s="147">
        <v>3.7419780219780221</v>
      </c>
      <c r="R5" s="148">
        <v>3.8734324499030377</v>
      </c>
    </row>
    <row r="6" spans="10:18" ht="18.600000000000001" thickBot="1" x14ac:dyDescent="0.5">
      <c r="K6" s="149"/>
      <c r="L6" s="149"/>
      <c r="M6" s="149"/>
      <c r="N6" s="149"/>
      <c r="O6" s="149"/>
      <c r="P6" s="149"/>
      <c r="Q6" s="149"/>
      <c r="R6" s="149"/>
    </row>
    <row r="7" spans="10:18" ht="196.8" thickBot="1" x14ac:dyDescent="0.5">
      <c r="K7" s="137" t="s">
        <v>2</v>
      </c>
      <c r="L7" s="138" t="s">
        <v>3</v>
      </c>
      <c r="M7" s="139" t="s">
        <v>0</v>
      </c>
      <c r="N7" s="140" t="s">
        <v>4</v>
      </c>
      <c r="O7" s="141" t="s">
        <v>5</v>
      </c>
      <c r="P7" s="141" t="s">
        <v>6</v>
      </c>
      <c r="Q7" s="141" t="s">
        <v>7</v>
      </c>
      <c r="R7" s="142" t="s">
        <v>1</v>
      </c>
    </row>
    <row r="8" spans="10:18" x14ac:dyDescent="0.45">
      <c r="J8" s="143" t="str">
        <f>名簿!A1</f>
        <v>〇〇小学校　〇年〇組</v>
      </c>
      <c r="K8" s="144">
        <f>'５年生はこちら'!AL44</f>
        <v>2.1666666666666665</v>
      </c>
      <c r="L8" s="144">
        <f>'５年生はこちら'!AM44</f>
        <v>2.0333333333333332</v>
      </c>
      <c r="M8" s="144">
        <f>'５年生はこちら'!AN44</f>
        <v>2.0833333333333335</v>
      </c>
      <c r="N8" s="144">
        <f>'５年生はこちら'!AO44</f>
        <v>1.6666666666666667</v>
      </c>
      <c r="O8" s="144">
        <f>'５年生はこちら'!AP44</f>
        <v>2.4166666666666665</v>
      </c>
      <c r="P8" s="144">
        <f>'５年生はこちら'!AQ44</f>
        <v>2.2222222222222219</v>
      </c>
      <c r="Q8" s="144">
        <f>'５年生はこちら'!AR44</f>
        <v>1.5333333333333332</v>
      </c>
      <c r="R8" s="145">
        <f>'５年生はこちら'!AS44</f>
        <v>1.9166666666666667</v>
      </c>
    </row>
    <row r="9" spans="10:18" ht="18.600000000000001" thickBot="1" x14ac:dyDescent="0.5">
      <c r="J9" s="146" t="s">
        <v>44</v>
      </c>
      <c r="K9" s="147">
        <v>3.5963013080739765</v>
      </c>
      <c r="L9" s="147">
        <v>3.4541764054619231</v>
      </c>
      <c r="M9" s="147">
        <v>3.5043381357955923</v>
      </c>
      <c r="N9" s="147">
        <v>3.6454668470906593</v>
      </c>
      <c r="O9" s="147">
        <v>3.9313261163734778</v>
      </c>
      <c r="P9" s="147">
        <v>4.1673432566531332</v>
      </c>
      <c r="Q9" s="147">
        <v>3.7629228687415459</v>
      </c>
      <c r="R9" s="148">
        <v>3.8393695773302565</v>
      </c>
    </row>
    <row r="10" spans="10:18" ht="18.600000000000001" thickBot="1" x14ac:dyDescent="0.5">
      <c r="K10" s="149"/>
      <c r="L10" s="149"/>
      <c r="M10" s="149"/>
      <c r="N10" s="149"/>
      <c r="O10" s="149"/>
      <c r="P10" s="149"/>
      <c r="Q10" s="149"/>
      <c r="R10" s="149"/>
    </row>
    <row r="11" spans="10:18" ht="196.8" thickBot="1" x14ac:dyDescent="0.5">
      <c r="K11" s="137" t="s">
        <v>2</v>
      </c>
      <c r="L11" s="138" t="s">
        <v>3</v>
      </c>
      <c r="M11" s="139" t="s">
        <v>0</v>
      </c>
      <c r="N11" s="140" t="s">
        <v>4</v>
      </c>
      <c r="O11" s="141" t="s">
        <v>5</v>
      </c>
      <c r="P11" s="141" t="s">
        <v>6</v>
      </c>
      <c r="Q11" s="141" t="s">
        <v>7</v>
      </c>
      <c r="R11" s="142" t="s">
        <v>1</v>
      </c>
    </row>
    <row r="12" spans="10:18" x14ac:dyDescent="0.45">
      <c r="J12" s="143" t="str">
        <f>名簿!A1</f>
        <v>〇〇小学校　〇年〇組</v>
      </c>
      <c r="K12" s="144">
        <f>'６年生はこちら'!AL44</f>
        <v>3.3333333333333335</v>
      </c>
      <c r="L12" s="144">
        <f>'６年生はこちら'!AM44</f>
        <v>3.3000000000000003</v>
      </c>
      <c r="M12" s="144">
        <f>'６年生はこちら'!AN44</f>
        <v>3.3125</v>
      </c>
      <c r="N12" s="144">
        <f>'６年生はこちら'!AO44</f>
        <v>3.3333333333333335</v>
      </c>
      <c r="O12" s="144">
        <f>'６年生はこちら'!AP44</f>
        <v>3.4166666666666665</v>
      </c>
      <c r="P12" s="144">
        <f>'６年生はこちら'!AQ44</f>
        <v>3.3333333333333335</v>
      </c>
      <c r="Q12" s="144">
        <f>'６年生はこちら'!AR44</f>
        <v>3.2666666666666671</v>
      </c>
      <c r="R12" s="145">
        <f>'６年生はこちら'!AS44</f>
        <v>3.3333333333333335</v>
      </c>
    </row>
    <row r="13" spans="10:18" ht="18.600000000000001" thickBot="1" x14ac:dyDescent="0.5">
      <c r="J13" s="146" t="s">
        <v>43</v>
      </c>
      <c r="K13" s="147">
        <v>3.8044111527257587</v>
      </c>
      <c r="L13" s="147">
        <v>3.652252865736012</v>
      </c>
      <c r="M13" s="147">
        <v>3.7059557905559286</v>
      </c>
      <c r="N13" s="147">
        <v>3.7455680399500633</v>
      </c>
      <c r="O13" s="147">
        <v>4.0802122347066163</v>
      </c>
      <c r="P13" s="147">
        <v>4.1826883062838096</v>
      </c>
      <c r="Q13" s="147">
        <v>3.8459425717852711</v>
      </c>
      <c r="R13" s="148">
        <v>3.9309686421385144</v>
      </c>
    </row>
    <row r="14" spans="10:18" x14ac:dyDescent="0.45"/>
  </sheetData>
  <sheetProtection sheet="1" scenarios="1" selectLockedCells="1"/>
  <phoneticPr fontId="1"/>
  <pageMargins left="0.7" right="0.7" top="0.75" bottom="0.75" header="0.3" footer="0.3"/>
  <pageSetup paperSize="9" scale="63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P24"/>
  <sheetViews>
    <sheetView zoomScale="55" zoomScaleNormal="55" workbookViewId="0">
      <selection activeCell="P1" sqref="P1:P1048576"/>
    </sheetView>
  </sheetViews>
  <sheetFormatPr defaultColWidth="0" defaultRowHeight="18" zeroHeight="1" x14ac:dyDescent="0.45"/>
  <cols>
    <col min="1" max="1" width="64.796875" style="38" customWidth="1"/>
    <col min="2" max="2" width="3.59765625" style="2" customWidth="1"/>
    <col min="3" max="8" width="4.09765625" style="2" customWidth="1"/>
    <col min="9" max="9" width="3.19921875" style="2" customWidth="1"/>
    <col min="10" max="15" width="4.09765625" style="2" customWidth="1"/>
    <col min="16" max="16" width="73.5" style="38" customWidth="1"/>
    <col min="17" max="16384" width="8.796875" style="38" hidden="1"/>
  </cols>
  <sheetData>
    <row r="1" spans="2:15" ht="18.600000000000001" thickBot="1" x14ac:dyDescent="0.5">
      <c r="C1" s="159" t="str">
        <f>名簿!A1</f>
        <v>〇〇小学校　〇年〇組</v>
      </c>
      <c r="D1" s="159"/>
      <c r="E1" s="159"/>
      <c r="F1" s="159"/>
      <c r="G1" s="159"/>
      <c r="H1" s="159"/>
      <c r="J1" s="159" t="s">
        <v>51</v>
      </c>
      <c r="K1" s="159"/>
      <c r="L1" s="159"/>
      <c r="M1" s="159"/>
      <c r="N1" s="159"/>
      <c r="O1" s="159"/>
    </row>
    <row r="2" spans="2:15" s="158" customFormat="1" ht="173.4" thickBot="1" x14ac:dyDescent="0.5">
      <c r="B2" s="160"/>
      <c r="C2" s="154" t="s">
        <v>2</v>
      </c>
      <c r="D2" s="155" t="s">
        <v>3</v>
      </c>
      <c r="E2" s="156" t="s">
        <v>4</v>
      </c>
      <c r="F2" s="157" t="s">
        <v>5</v>
      </c>
      <c r="G2" s="157" t="s">
        <v>6</v>
      </c>
      <c r="H2" s="157" t="s">
        <v>7</v>
      </c>
      <c r="I2" s="160"/>
      <c r="J2" s="154" t="s">
        <v>2</v>
      </c>
      <c r="K2" s="155" t="s">
        <v>3</v>
      </c>
      <c r="L2" s="156" t="s">
        <v>4</v>
      </c>
      <c r="M2" s="157" t="s">
        <v>5</v>
      </c>
      <c r="N2" s="157" t="s">
        <v>6</v>
      </c>
      <c r="O2" s="157" t="s">
        <v>7</v>
      </c>
    </row>
    <row r="3" spans="2:15" x14ac:dyDescent="0.45">
      <c r="B3" s="2" t="s">
        <v>54</v>
      </c>
      <c r="C3" s="2">
        <f>'４年生はこちら'!AT43</f>
        <v>0</v>
      </c>
      <c r="D3" s="2">
        <f>'４年生はこちら'!AU43</f>
        <v>0</v>
      </c>
      <c r="E3" s="2">
        <f>'４年生はこちら'!AV43</f>
        <v>0</v>
      </c>
      <c r="F3" s="2">
        <f>'４年生はこちら'!AW43</f>
        <v>0</v>
      </c>
      <c r="G3" s="2">
        <f>'４年生はこちら'!AX43</f>
        <v>0</v>
      </c>
      <c r="H3" s="2">
        <f>'４年生はこちら'!AY43</f>
        <v>0</v>
      </c>
      <c r="I3" s="2" t="s">
        <v>54</v>
      </c>
      <c r="J3" s="2">
        <v>150</v>
      </c>
      <c r="K3" s="2">
        <v>174</v>
      </c>
      <c r="L3" s="2">
        <v>206</v>
      </c>
      <c r="M3" s="2">
        <v>150</v>
      </c>
      <c r="N3" s="2">
        <v>327</v>
      </c>
      <c r="O3" s="2">
        <v>196</v>
      </c>
    </row>
    <row r="4" spans="2:15" x14ac:dyDescent="0.45">
      <c r="B4" s="2" t="s">
        <v>55</v>
      </c>
      <c r="C4" s="2">
        <f>'４年生はこちら'!AT44</f>
        <v>0</v>
      </c>
      <c r="D4" s="2">
        <f>'４年生はこちら'!AU44</f>
        <v>0</v>
      </c>
      <c r="E4" s="2">
        <f>'４年生はこちら'!AV44</f>
        <v>0</v>
      </c>
      <c r="F4" s="2">
        <f>'４年生はこちら'!AW44</f>
        <v>0</v>
      </c>
      <c r="G4" s="2">
        <f>'４年生はこちら'!AX44</f>
        <v>0</v>
      </c>
      <c r="H4" s="2">
        <f>'４年生はこちら'!AY44</f>
        <v>0</v>
      </c>
      <c r="I4" s="2" t="s">
        <v>55</v>
      </c>
      <c r="J4" s="2">
        <v>97</v>
      </c>
      <c r="K4" s="2">
        <v>84</v>
      </c>
      <c r="L4" s="2">
        <v>62</v>
      </c>
      <c r="M4" s="2">
        <v>109</v>
      </c>
      <c r="N4" s="2">
        <v>142</v>
      </c>
      <c r="O4" s="2">
        <v>71</v>
      </c>
    </row>
    <row r="5" spans="2:15" x14ac:dyDescent="0.45">
      <c r="B5" s="2" t="s">
        <v>56</v>
      </c>
      <c r="C5" s="2">
        <f>'４年生はこちら'!AT45</f>
        <v>0</v>
      </c>
      <c r="D5" s="2">
        <f>'４年生はこちら'!AU45</f>
        <v>0</v>
      </c>
      <c r="E5" s="2">
        <f>'４年生はこちら'!AV45</f>
        <v>0</v>
      </c>
      <c r="F5" s="2">
        <f>'４年生はこちら'!AW45</f>
        <v>0</v>
      </c>
      <c r="G5" s="2">
        <f>'４年生はこちら'!AX45</f>
        <v>0</v>
      </c>
      <c r="H5" s="2">
        <f>'４年生はこちら'!AY45</f>
        <v>0</v>
      </c>
      <c r="I5" s="2" t="s">
        <v>56</v>
      </c>
      <c r="J5" s="2">
        <v>188</v>
      </c>
      <c r="K5" s="2">
        <v>177</v>
      </c>
      <c r="L5" s="2">
        <v>224</v>
      </c>
      <c r="M5" s="2">
        <v>196</v>
      </c>
      <c r="N5" s="2">
        <v>111</v>
      </c>
      <c r="O5" s="2">
        <v>191</v>
      </c>
    </row>
    <row r="6" spans="2:15" x14ac:dyDescent="0.45">
      <c r="B6" s="133" t="s">
        <v>57</v>
      </c>
      <c r="C6" s="2">
        <f>'４年生はこちら'!AT46</f>
        <v>0</v>
      </c>
      <c r="D6" s="2">
        <f>'４年生はこちら'!AU46</f>
        <v>0</v>
      </c>
      <c r="E6" s="2">
        <f>'４年生はこちら'!AV46</f>
        <v>0</v>
      </c>
      <c r="F6" s="2">
        <f>'４年生はこちら'!AW46</f>
        <v>0</v>
      </c>
      <c r="G6" s="2">
        <f>'４年生はこちら'!AX46</f>
        <v>0</v>
      </c>
      <c r="H6" s="2">
        <f>'４年生はこちら'!AY46</f>
        <v>0</v>
      </c>
      <c r="I6" s="133" t="s">
        <v>57</v>
      </c>
      <c r="J6" s="2">
        <v>330</v>
      </c>
      <c r="K6" s="2">
        <v>335</v>
      </c>
      <c r="L6" s="2">
        <v>289</v>
      </c>
      <c r="M6" s="2">
        <v>336</v>
      </c>
      <c r="N6" s="2">
        <v>198</v>
      </c>
      <c r="O6" s="2">
        <v>309</v>
      </c>
    </row>
    <row r="7" spans="2:15" x14ac:dyDescent="0.45">
      <c r="B7" s="133" t="s">
        <v>58</v>
      </c>
      <c r="C7" s="2">
        <f>'４年生はこちら'!AT47</f>
        <v>3</v>
      </c>
      <c r="D7" s="2">
        <f>'４年生はこちら'!AU47</f>
        <v>3</v>
      </c>
      <c r="E7" s="2">
        <f>'４年生はこちら'!AV47</f>
        <v>3</v>
      </c>
      <c r="F7" s="2">
        <f>'４年生はこちら'!AW47</f>
        <v>3</v>
      </c>
      <c r="G7" s="2">
        <f>'４年生はこちら'!AX47</f>
        <v>3</v>
      </c>
      <c r="H7" s="2">
        <f>'４年生はこちら'!AY47</f>
        <v>3</v>
      </c>
      <c r="I7" s="133" t="s">
        <v>58</v>
      </c>
      <c r="J7" s="2">
        <v>145</v>
      </c>
      <c r="K7" s="2">
        <v>140</v>
      </c>
      <c r="L7" s="2">
        <v>129</v>
      </c>
      <c r="M7" s="2">
        <v>119</v>
      </c>
      <c r="N7" s="2">
        <v>132</v>
      </c>
      <c r="O7" s="2">
        <v>143</v>
      </c>
    </row>
    <row r="8" spans="2:15" x14ac:dyDescent="0.45"/>
    <row r="9" spans="2:15" ht="18.600000000000001" thickBot="1" x14ac:dyDescent="0.5">
      <c r="C9" s="159" t="str">
        <f>C1</f>
        <v>〇〇小学校　〇年〇組</v>
      </c>
      <c r="D9" s="159"/>
      <c r="E9" s="159"/>
      <c r="F9" s="159"/>
      <c r="G9" s="159"/>
      <c r="H9" s="159"/>
      <c r="J9" s="159" t="s">
        <v>52</v>
      </c>
      <c r="K9" s="159"/>
      <c r="L9" s="159"/>
      <c r="M9" s="159"/>
      <c r="N9" s="159"/>
      <c r="O9" s="159"/>
    </row>
    <row r="10" spans="2:15" s="158" customFormat="1" ht="173.4" thickBot="1" x14ac:dyDescent="0.5">
      <c r="B10" s="160"/>
      <c r="C10" s="154" t="s">
        <v>2</v>
      </c>
      <c r="D10" s="155" t="s">
        <v>3</v>
      </c>
      <c r="E10" s="156" t="s">
        <v>4</v>
      </c>
      <c r="F10" s="157" t="s">
        <v>5</v>
      </c>
      <c r="G10" s="157" t="s">
        <v>6</v>
      </c>
      <c r="H10" s="157" t="s">
        <v>7</v>
      </c>
      <c r="I10" s="160"/>
      <c r="J10" s="154" t="s">
        <v>2</v>
      </c>
      <c r="K10" s="155" t="s">
        <v>3</v>
      </c>
      <c r="L10" s="156" t="s">
        <v>4</v>
      </c>
      <c r="M10" s="157" t="s">
        <v>5</v>
      </c>
      <c r="N10" s="157" t="s">
        <v>6</v>
      </c>
      <c r="O10" s="157" t="s">
        <v>7</v>
      </c>
    </row>
    <row r="11" spans="2:15" x14ac:dyDescent="0.45">
      <c r="B11" s="2" t="s">
        <v>54</v>
      </c>
      <c r="C11" s="2">
        <f>'５年生はこちら'!AT43</f>
        <v>0</v>
      </c>
      <c r="D11" s="2">
        <f>'５年生はこちら'!AU43</f>
        <v>0</v>
      </c>
      <c r="E11" s="2">
        <f>'５年生はこちら'!AV43</f>
        <v>0</v>
      </c>
      <c r="F11" s="2">
        <f>'５年生はこちら'!AW43</f>
        <v>0</v>
      </c>
      <c r="G11" s="2">
        <f>'５年生はこちら'!AX43</f>
        <v>0</v>
      </c>
      <c r="H11" s="2">
        <f>'５年生はこちら'!AY43</f>
        <v>0</v>
      </c>
      <c r="I11" s="2" t="s">
        <v>54</v>
      </c>
      <c r="J11" s="2">
        <v>102</v>
      </c>
      <c r="K11" s="2">
        <v>127</v>
      </c>
      <c r="L11" s="2">
        <v>128</v>
      </c>
      <c r="M11" s="2">
        <v>122</v>
      </c>
      <c r="N11" s="2">
        <v>231</v>
      </c>
      <c r="O11" s="2">
        <v>145</v>
      </c>
    </row>
    <row r="12" spans="2:15" x14ac:dyDescent="0.45">
      <c r="B12" s="2" t="s">
        <v>55</v>
      </c>
      <c r="C12" s="2">
        <f>'５年生はこちら'!AT44</f>
        <v>0</v>
      </c>
      <c r="D12" s="2">
        <f>'５年生はこちら'!AU44</f>
        <v>0</v>
      </c>
      <c r="E12" s="2">
        <f>'５年生はこちら'!AV44</f>
        <v>0</v>
      </c>
      <c r="F12" s="2">
        <f>'５年生はこちら'!AW44</f>
        <v>0</v>
      </c>
      <c r="G12" s="2">
        <f>'５年生はこちら'!AX44</f>
        <v>0</v>
      </c>
      <c r="H12" s="2">
        <f>'５年生はこちら'!AY44</f>
        <v>0</v>
      </c>
      <c r="I12" s="2" t="s">
        <v>55</v>
      </c>
      <c r="J12" s="2">
        <v>97</v>
      </c>
      <c r="K12" s="2">
        <v>53</v>
      </c>
      <c r="L12" s="2">
        <v>56</v>
      </c>
      <c r="M12" s="2">
        <v>83</v>
      </c>
      <c r="N12" s="2">
        <v>116</v>
      </c>
      <c r="O12" s="2">
        <v>50</v>
      </c>
    </row>
    <row r="13" spans="2:15" x14ac:dyDescent="0.45">
      <c r="B13" s="2" t="s">
        <v>56</v>
      </c>
      <c r="C13" s="2">
        <f>'５年生はこちら'!AT45</f>
        <v>0</v>
      </c>
      <c r="D13" s="2">
        <f>'５年生はこちら'!AU45</f>
        <v>0</v>
      </c>
      <c r="E13" s="2">
        <f>'５年生はこちら'!AV45</f>
        <v>0</v>
      </c>
      <c r="F13" s="2">
        <f>'５年生はこちら'!AW45</f>
        <v>0</v>
      </c>
      <c r="G13" s="2">
        <f>'５年生はこちら'!AX45</f>
        <v>0</v>
      </c>
      <c r="H13" s="2">
        <f>'５年生はこちら'!AY45</f>
        <v>0</v>
      </c>
      <c r="I13" s="2" t="s">
        <v>56</v>
      </c>
      <c r="J13" s="2">
        <v>176</v>
      </c>
      <c r="K13" s="2">
        <v>167</v>
      </c>
      <c r="L13" s="2">
        <v>162</v>
      </c>
      <c r="M13" s="2">
        <v>147</v>
      </c>
      <c r="N13" s="2">
        <v>104</v>
      </c>
      <c r="O13" s="2">
        <v>183</v>
      </c>
    </row>
    <row r="14" spans="2:15" x14ac:dyDescent="0.45">
      <c r="B14" s="133" t="s">
        <v>57</v>
      </c>
      <c r="C14" s="2">
        <f>'５年生はこちら'!AT46</f>
        <v>1</v>
      </c>
      <c r="D14" s="2">
        <f>'５年生はこちら'!AU46</f>
        <v>0</v>
      </c>
      <c r="E14" s="2">
        <f>'５年生はこちら'!AV46</f>
        <v>0</v>
      </c>
      <c r="F14" s="2">
        <f>'５年生はこちら'!AW46</f>
        <v>0</v>
      </c>
      <c r="G14" s="2">
        <f>'５年生はこちら'!AX46</f>
        <v>0</v>
      </c>
      <c r="H14" s="2">
        <f>'５年生はこちら'!AY46</f>
        <v>0</v>
      </c>
      <c r="I14" s="133" t="s">
        <v>57</v>
      </c>
      <c r="J14" s="2">
        <v>254</v>
      </c>
      <c r="K14" s="2">
        <v>293</v>
      </c>
      <c r="L14" s="2">
        <v>284</v>
      </c>
      <c r="M14" s="2">
        <v>299</v>
      </c>
      <c r="N14" s="2">
        <v>176</v>
      </c>
      <c r="O14" s="2">
        <v>254</v>
      </c>
    </row>
    <row r="15" spans="2:15" x14ac:dyDescent="0.45">
      <c r="B15" s="133" t="s">
        <v>58</v>
      </c>
      <c r="C15" s="2">
        <f>'５年生はこちら'!AT47</f>
        <v>2</v>
      </c>
      <c r="D15" s="2">
        <f>'５年生はこちら'!AU47</f>
        <v>3</v>
      </c>
      <c r="E15" s="2">
        <f>'５年生はこちら'!AV47</f>
        <v>3</v>
      </c>
      <c r="F15" s="2">
        <f>'５年生はこちら'!AW47</f>
        <v>3</v>
      </c>
      <c r="G15" s="2">
        <f>'５年生はこちら'!AX47</f>
        <v>3</v>
      </c>
      <c r="H15" s="2">
        <f>'５年生はこちら'!AY47</f>
        <v>3</v>
      </c>
      <c r="I15" s="133" t="s">
        <v>58</v>
      </c>
      <c r="J15" s="2">
        <v>110</v>
      </c>
      <c r="K15" s="2">
        <v>99</v>
      </c>
      <c r="L15" s="2">
        <v>109</v>
      </c>
      <c r="M15" s="2">
        <v>88</v>
      </c>
      <c r="N15" s="2">
        <v>112</v>
      </c>
      <c r="O15" s="2">
        <v>107</v>
      </c>
    </row>
    <row r="16" spans="2:15" x14ac:dyDescent="0.45"/>
    <row r="17" spans="2:15" ht="18.600000000000001" thickBot="1" x14ac:dyDescent="0.5">
      <c r="C17" s="159" t="str">
        <f>C9</f>
        <v>〇〇小学校　〇年〇組</v>
      </c>
      <c r="D17" s="159"/>
      <c r="E17" s="159"/>
      <c r="F17" s="159"/>
      <c r="G17" s="159"/>
      <c r="H17" s="159"/>
      <c r="J17" s="159" t="s">
        <v>53</v>
      </c>
      <c r="K17" s="159"/>
      <c r="L17" s="159"/>
      <c r="M17" s="159"/>
      <c r="N17" s="159"/>
      <c r="O17" s="159"/>
    </row>
    <row r="18" spans="2:15" s="158" customFormat="1" ht="173.4" thickBot="1" x14ac:dyDescent="0.5">
      <c r="B18" s="160"/>
      <c r="C18" s="154" t="s">
        <v>2</v>
      </c>
      <c r="D18" s="155" t="s">
        <v>3</v>
      </c>
      <c r="E18" s="156" t="s">
        <v>4</v>
      </c>
      <c r="F18" s="157" t="s">
        <v>5</v>
      </c>
      <c r="G18" s="157" t="s">
        <v>6</v>
      </c>
      <c r="H18" s="157" t="s">
        <v>7</v>
      </c>
      <c r="I18" s="160"/>
      <c r="J18" s="154" t="s">
        <v>2</v>
      </c>
      <c r="K18" s="155" t="s">
        <v>3</v>
      </c>
      <c r="L18" s="156" t="s">
        <v>4</v>
      </c>
      <c r="M18" s="157" t="s">
        <v>5</v>
      </c>
      <c r="N18" s="157" t="s">
        <v>6</v>
      </c>
      <c r="O18" s="157" t="s">
        <v>7</v>
      </c>
    </row>
    <row r="19" spans="2:15" x14ac:dyDescent="0.45">
      <c r="B19" s="2" t="s">
        <v>54</v>
      </c>
      <c r="C19" s="2">
        <f>'６年生はこちら'!AT43</f>
        <v>1</v>
      </c>
      <c r="D19" s="2">
        <f>'６年生はこちら'!AU43</f>
        <v>1</v>
      </c>
      <c r="E19" s="2">
        <f>'６年生はこちら'!AV43</f>
        <v>1</v>
      </c>
      <c r="F19" s="2">
        <f>'６年生はこちら'!AW43</f>
        <v>1</v>
      </c>
      <c r="G19" s="2">
        <f>'６年生はこちら'!AX43</f>
        <v>1</v>
      </c>
      <c r="H19" s="2">
        <f>'６年生はこちら'!AY43</f>
        <v>1</v>
      </c>
      <c r="I19" s="2" t="s">
        <v>54</v>
      </c>
      <c r="J19" s="2">
        <v>178</v>
      </c>
      <c r="K19" s="2">
        <v>169</v>
      </c>
      <c r="L19" s="2">
        <v>168</v>
      </c>
      <c r="M19" s="2">
        <v>145</v>
      </c>
      <c r="N19" s="2">
        <v>255</v>
      </c>
      <c r="O19" s="2">
        <v>175</v>
      </c>
    </row>
    <row r="20" spans="2:15" x14ac:dyDescent="0.45">
      <c r="B20" s="2" t="s">
        <v>55</v>
      </c>
      <c r="C20" s="2">
        <f>'６年生はこちら'!AT44</f>
        <v>0</v>
      </c>
      <c r="D20" s="2">
        <f>'６年生はこちら'!AU44</f>
        <v>0</v>
      </c>
      <c r="E20" s="2">
        <f>'６年生はこちら'!AV44</f>
        <v>0</v>
      </c>
      <c r="F20" s="2">
        <f>'６年生はこちら'!AW44</f>
        <v>0</v>
      </c>
      <c r="G20" s="2">
        <f>'６年生はこちら'!AX44</f>
        <v>0</v>
      </c>
      <c r="H20" s="2">
        <f>'６年生はこちら'!AY44</f>
        <v>0</v>
      </c>
      <c r="I20" s="2" t="s">
        <v>55</v>
      </c>
      <c r="J20" s="2">
        <v>97</v>
      </c>
      <c r="K20" s="2">
        <v>68</v>
      </c>
      <c r="L20" s="2">
        <v>60</v>
      </c>
      <c r="M20" s="2">
        <v>106</v>
      </c>
      <c r="N20" s="2">
        <v>131</v>
      </c>
      <c r="O20" s="2">
        <v>65</v>
      </c>
    </row>
    <row r="21" spans="2:15" x14ac:dyDescent="0.45">
      <c r="B21" s="2" t="s">
        <v>56</v>
      </c>
      <c r="C21" s="2">
        <f>'６年生はこちら'!AT45</f>
        <v>0</v>
      </c>
      <c r="D21" s="2">
        <f>'６年生はこちら'!AU45</f>
        <v>0</v>
      </c>
      <c r="E21" s="2">
        <f>'６年生はこちら'!AV45</f>
        <v>0</v>
      </c>
      <c r="F21" s="2">
        <f>'６年生はこちら'!AW45</f>
        <v>0</v>
      </c>
      <c r="G21" s="2">
        <f>'６年生はこちら'!AX45</f>
        <v>0</v>
      </c>
      <c r="H21" s="2">
        <f>'６年生はこちら'!AY45</f>
        <v>0</v>
      </c>
      <c r="I21" s="2" t="s">
        <v>56</v>
      </c>
      <c r="J21" s="2">
        <v>201</v>
      </c>
      <c r="K21" s="2">
        <v>219</v>
      </c>
      <c r="L21" s="2">
        <v>181</v>
      </c>
      <c r="M21" s="2">
        <v>187</v>
      </c>
      <c r="N21" s="2">
        <v>111</v>
      </c>
      <c r="O21" s="2">
        <v>206</v>
      </c>
    </row>
    <row r="22" spans="2:15" x14ac:dyDescent="0.45">
      <c r="B22" s="133" t="s">
        <v>57</v>
      </c>
      <c r="C22" s="2">
        <f>'６年生はこちら'!AT46</f>
        <v>1</v>
      </c>
      <c r="D22" s="2">
        <f>'６年生はこちら'!AU46</f>
        <v>1</v>
      </c>
      <c r="E22" s="2">
        <f>'６年生はこちら'!AV46</f>
        <v>1</v>
      </c>
      <c r="F22" s="2">
        <f>'６年生はこちら'!AW46</f>
        <v>1</v>
      </c>
      <c r="G22" s="2">
        <f>'６年生はこちら'!AX46</f>
        <v>0</v>
      </c>
      <c r="H22" s="2">
        <f>'６年生はこちら'!AY46</f>
        <v>1</v>
      </c>
      <c r="I22" s="133" t="s">
        <v>57</v>
      </c>
      <c r="J22" s="2">
        <v>242</v>
      </c>
      <c r="K22" s="2">
        <v>260</v>
      </c>
      <c r="L22" s="2">
        <v>292</v>
      </c>
      <c r="M22" s="2">
        <v>299</v>
      </c>
      <c r="N22" s="2">
        <v>189</v>
      </c>
      <c r="O22" s="2">
        <v>250</v>
      </c>
    </row>
    <row r="23" spans="2:15" x14ac:dyDescent="0.45">
      <c r="B23" s="133" t="s">
        <v>58</v>
      </c>
      <c r="C23" s="2">
        <f>'６年生はこちら'!AT47</f>
        <v>1</v>
      </c>
      <c r="D23" s="2">
        <f>'６年生はこちら'!AU47</f>
        <v>1</v>
      </c>
      <c r="E23" s="2">
        <f>'６年生はこちら'!AV47</f>
        <v>1</v>
      </c>
      <c r="F23" s="2">
        <f>'６年生はこちら'!AW47</f>
        <v>1</v>
      </c>
      <c r="G23" s="2">
        <f>'６年生はこちら'!AX47</f>
        <v>2</v>
      </c>
      <c r="H23" s="2">
        <f>'６年生はこちら'!AY47</f>
        <v>1</v>
      </c>
      <c r="I23" s="133" t="s">
        <v>58</v>
      </c>
      <c r="J23" s="2">
        <v>83</v>
      </c>
      <c r="K23" s="2">
        <v>85</v>
      </c>
      <c r="L23" s="2">
        <v>100</v>
      </c>
      <c r="M23" s="2">
        <v>64</v>
      </c>
      <c r="N23" s="2">
        <v>115</v>
      </c>
      <c r="O23" s="2">
        <v>105</v>
      </c>
    </row>
    <row r="24" spans="2:15" x14ac:dyDescent="0.45"/>
  </sheetData>
  <sheetProtection sheet="1" scenarios="1" selectLockedCells="1"/>
  <phoneticPr fontId="1"/>
  <conditionalFormatting sqref="C3:O8">
    <cfRule type="colorScale" priority="11">
      <colorScale>
        <cfvo type="min"/>
        <cfvo type="max"/>
        <color rgb="FFFCFCFF"/>
        <color rgb="FF63BE7B"/>
      </colorScale>
    </cfRule>
  </conditionalFormatting>
  <conditionalFormatting sqref="C16:O16 C11:H15 J11:O15">
    <cfRule type="colorScale" priority="10">
      <colorScale>
        <cfvo type="min"/>
        <cfvo type="max"/>
        <color rgb="FFFCFCFF"/>
        <color rgb="FF63BE7B"/>
      </colorScale>
    </cfRule>
  </conditionalFormatting>
  <conditionalFormatting sqref="C19:H23 J19:O23">
    <cfRule type="colorScale" priority="9">
      <colorScale>
        <cfvo type="min"/>
        <cfvo type="max"/>
        <color rgb="FFFCFCFF"/>
        <color rgb="FF63BE7B"/>
      </colorScale>
    </cfRule>
  </conditionalFormatting>
  <conditionalFormatting sqref="C3:H8">
    <cfRule type="colorScale" priority="8">
      <colorScale>
        <cfvo type="min"/>
        <cfvo type="max"/>
        <color rgb="FFFCFCFF"/>
        <color rgb="FF63BE7B"/>
      </colorScale>
    </cfRule>
  </conditionalFormatting>
  <conditionalFormatting sqref="C11:H16">
    <cfRule type="colorScale" priority="7">
      <colorScale>
        <cfvo type="min"/>
        <cfvo type="max"/>
        <color rgb="FFFCFCFF"/>
        <color rgb="FF63BE7B"/>
      </colorScale>
    </cfRule>
  </conditionalFormatting>
  <conditionalFormatting sqref="C19:H23">
    <cfRule type="colorScale" priority="6">
      <colorScale>
        <cfvo type="min"/>
        <cfvo type="max"/>
        <color rgb="FFFCFCFF"/>
        <color rgb="FF63BE7B"/>
      </colorScale>
    </cfRule>
  </conditionalFormatting>
  <conditionalFormatting sqref="B3:B7">
    <cfRule type="colorScale" priority="5">
      <colorScale>
        <cfvo type="min"/>
        <cfvo type="max"/>
        <color rgb="FFFCFCFF"/>
        <color rgb="FF63BE7B"/>
      </colorScale>
    </cfRule>
  </conditionalFormatting>
  <conditionalFormatting sqref="B11:B15">
    <cfRule type="colorScale" priority="4">
      <colorScale>
        <cfvo type="min"/>
        <cfvo type="max"/>
        <color rgb="FFFCFCFF"/>
        <color rgb="FF63BE7B"/>
      </colorScale>
    </cfRule>
  </conditionalFormatting>
  <conditionalFormatting sqref="I11:I15">
    <cfRule type="colorScale" priority="3">
      <colorScale>
        <cfvo type="min"/>
        <cfvo type="max"/>
        <color rgb="FFFCFCFF"/>
        <color rgb="FF63BE7B"/>
      </colorScale>
    </cfRule>
  </conditionalFormatting>
  <conditionalFormatting sqref="B19:B23">
    <cfRule type="colorScale" priority="2">
      <colorScale>
        <cfvo type="min"/>
        <cfvo type="max"/>
        <color rgb="FFFCFCFF"/>
        <color rgb="FF63BE7B"/>
      </colorScale>
    </cfRule>
  </conditionalFormatting>
  <conditionalFormatting sqref="I19:I23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scale="53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J20"/>
  <sheetViews>
    <sheetView workbookViewId="0">
      <selection sqref="A1:A1048576"/>
    </sheetView>
  </sheetViews>
  <sheetFormatPr defaultColWidth="0" defaultRowHeight="18" zeroHeight="1" x14ac:dyDescent="0.45"/>
  <cols>
    <col min="1" max="1" width="8.796875" customWidth="1"/>
    <col min="2" max="6" width="11.296875" customWidth="1"/>
    <col min="7" max="7" width="8.796875" customWidth="1"/>
    <col min="8" max="8" width="24.69921875" customWidth="1"/>
    <col min="9" max="10" width="8.796875" customWidth="1"/>
    <col min="11" max="16384" width="8.796875" hidden="1"/>
  </cols>
  <sheetData>
    <row r="1" spans="1:8" ht="18.600000000000001" thickBot="1" x14ac:dyDescent="0.5">
      <c r="A1" s="173"/>
      <c r="B1" s="174" t="s">
        <v>62</v>
      </c>
      <c r="C1" s="174" t="s">
        <v>64</v>
      </c>
      <c r="D1" s="174" t="s">
        <v>63</v>
      </c>
      <c r="E1" s="174" t="s">
        <v>65</v>
      </c>
      <c r="F1" s="175" t="s">
        <v>66</v>
      </c>
      <c r="H1" s="176" t="s">
        <v>70</v>
      </c>
    </row>
    <row r="2" spans="1:8" ht="21.6" thickBot="1" x14ac:dyDescent="0.5">
      <c r="A2" s="170" t="s">
        <v>67</v>
      </c>
      <c r="B2" s="171">
        <f>'４年生はこちら'!C43</f>
        <v>3</v>
      </c>
      <c r="C2" s="171">
        <f>'４年生はこちら'!C44</f>
        <v>1</v>
      </c>
      <c r="D2" s="171">
        <f>'４年生はこちら'!C45</f>
        <v>1</v>
      </c>
      <c r="E2" s="171">
        <f>'４年生はこちら'!C46</f>
        <v>0</v>
      </c>
      <c r="F2" s="172">
        <f>'４年生はこちら'!C47</f>
        <v>0</v>
      </c>
      <c r="H2" s="177">
        <f>'４年生はこちら'!D48</f>
        <v>4.4000000000000004</v>
      </c>
    </row>
    <row r="3" spans="1:8" ht="18.600000000000001" thickBot="1" x14ac:dyDescent="0.5"/>
    <row r="4" spans="1:8" ht="18.600000000000001" thickBot="1" x14ac:dyDescent="0.5">
      <c r="A4" s="173"/>
      <c r="B4" s="174" t="s">
        <v>62</v>
      </c>
      <c r="C4" s="174" t="s">
        <v>64</v>
      </c>
      <c r="D4" s="174" t="s">
        <v>63</v>
      </c>
      <c r="E4" s="174" t="s">
        <v>65</v>
      </c>
      <c r="F4" s="175" t="s">
        <v>66</v>
      </c>
      <c r="H4" s="176" t="s">
        <v>71</v>
      </c>
    </row>
    <row r="5" spans="1:8" ht="21.6" thickBot="1" x14ac:dyDescent="0.5">
      <c r="A5" s="170" t="s">
        <v>68</v>
      </c>
      <c r="B5" s="171">
        <f>'５年生はこちら'!C43</f>
        <v>0</v>
      </c>
      <c r="C5" s="171">
        <f>'５年生はこちら'!C44</f>
        <v>3</v>
      </c>
      <c r="D5" s="171">
        <f>'５年生はこちら'!C45</f>
        <v>1</v>
      </c>
      <c r="E5" s="171">
        <f>'５年生はこちら'!C46</f>
        <v>1</v>
      </c>
      <c r="F5" s="172">
        <f>'５年生はこちら'!C47</f>
        <v>0</v>
      </c>
      <c r="H5" s="177">
        <f>'５年生はこちら'!D48</f>
        <v>3.4</v>
      </c>
    </row>
    <row r="6" spans="1:8" ht="18.600000000000001" thickBot="1" x14ac:dyDescent="0.5"/>
    <row r="7" spans="1:8" ht="18.600000000000001" thickBot="1" x14ac:dyDescent="0.5">
      <c r="A7" s="173"/>
      <c r="B7" s="174" t="s">
        <v>62</v>
      </c>
      <c r="C7" s="174" t="s">
        <v>64</v>
      </c>
      <c r="D7" s="174" t="s">
        <v>63</v>
      </c>
      <c r="E7" s="174" t="s">
        <v>65</v>
      </c>
      <c r="F7" s="175" t="s">
        <v>66</v>
      </c>
      <c r="H7" s="176" t="s">
        <v>72</v>
      </c>
    </row>
    <row r="8" spans="1:8" ht="21.6" thickBot="1" x14ac:dyDescent="0.5">
      <c r="A8" s="170" t="s">
        <v>69</v>
      </c>
      <c r="B8" s="171">
        <f>'６年生はこちら'!C43</f>
        <v>0</v>
      </c>
      <c r="C8" s="171">
        <f>'６年生はこちら'!C44</f>
        <v>0</v>
      </c>
      <c r="D8" s="171">
        <f>'６年生はこちら'!C45</f>
        <v>3</v>
      </c>
      <c r="E8" s="171">
        <f>'６年生はこちら'!C46</f>
        <v>1</v>
      </c>
      <c r="F8" s="172">
        <f>'６年生はこちら'!C47</f>
        <v>1</v>
      </c>
      <c r="H8" s="177">
        <f>'６年生はこちら'!D48</f>
        <v>2.4</v>
      </c>
    </row>
    <row r="9" spans="1:8" x14ac:dyDescent="0.45"/>
    <row r="10" spans="1:8" x14ac:dyDescent="0.45"/>
    <row r="11" spans="1:8" x14ac:dyDescent="0.45"/>
    <row r="12" spans="1:8" x14ac:dyDescent="0.45"/>
    <row r="13" spans="1:8" x14ac:dyDescent="0.45"/>
    <row r="14" spans="1:8" x14ac:dyDescent="0.45"/>
    <row r="15" spans="1:8" x14ac:dyDescent="0.45"/>
    <row r="16" spans="1:8" x14ac:dyDescent="0.45"/>
    <row r="17" x14ac:dyDescent="0.45"/>
    <row r="18" x14ac:dyDescent="0.45"/>
    <row r="19" x14ac:dyDescent="0.45"/>
    <row r="20" x14ac:dyDescent="0.45"/>
  </sheetData>
  <sheetProtection sheet="1" scenarios="1" selectLockedCells="1"/>
  <phoneticPr fontId="1"/>
  <pageMargins left="0.7" right="0.7" top="0.75" bottom="0.75" header="0.3" footer="0.3"/>
  <pageSetup paperSize="9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B1:Q13"/>
  <sheetViews>
    <sheetView topLeftCell="A2" zoomScale="70" zoomScaleNormal="70" workbookViewId="0">
      <selection activeCell="C3" sqref="C3"/>
    </sheetView>
  </sheetViews>
  <sheetFormatPr defaultRowHeight="18" zeroHeight="1" x14ac:dyDescent="0.45"/>
  <cols>
    <col min="1" max="1" width="58.796875" customWidth="1"/>
  </cols>
  <sheetData>
    <row r="1" spans="2:17" ht="246" customHeight="1" x14ac:dyDescent="0.45">
      <c r="B1" s="162"/>
      <c r="C1" s="163"/>
      <c r="D1" s="163"/>
      <c r="E1" s="163"/>
      <c r="F1" s="163"/>
      <c r="G1" s="163"/>
      <c r="H1" s="163"/>
      <c r="I1" s="201" t="s">
        <v>60</v>
      </c>
      <c r="J1" s="201"/>
      <c r="K1" s="201"/>
      <c r="L1" s="201"/>
      <c r="M1" s="201"/>
      <c r="N1" s="201"/>
      <c r="O1" s="201"/>
      <c r="P1" s="201"/>
    </row>
    <row r="2" spans="2:17" ht="246.6" customHeight="1" x14ac:dyDescent="0.45">
      <c r="I2" s="200" t="s">
        <v>59</v>
      </c>
      <c r="J2" s="201"/>
      <c r="K2" s="201"/>
      <c r="L2" s="201"/>
      <c r="M2" s="201"/>
      <c r="N2" s="201"/>
      <c r="O2" s="201"/>
      <c r="P2" s="201"/>
      <c r="Q2" s="161"/>
    </row>
    <row r="3" spans="2:17" ht="246.6" customHeight="1" x14ac:dyDescent="0.45">
      <c r="I3" s="200" t="s">
        <v>73</v>
      </c>
      <c r="J3" s="200"/>
      <c r="K3" s="200"/>
      <c r="L3" s="200"/>
      <c r="M3" s="200"/>
      <c r="N3" s="200"/>
      <c r="O3" s="200"/>
      <c r="P3" s="200"/>
      <c r="Q3" s="164"/>
    </row>
    <row r="4" spans="2:17" x14ac:dyDescent="0.45"/>
    <row r="5" spans="2:17" x14ac:dyDescent="0.45"/>
    <row r="6" spans="2:17" x14ac:dyDescent="0.45"/>
    <row r="7" spans="2:17" x14ac:dyDescent="0.45"/>
    <row r="8" spans="2:17" x14ac:dyDescent="0.45"/>
    <row r="9" spans="2:17" x14ac:dyDescent="0.45"/>
    <row r="10" spans="2:17" x14ac:dyDescent="0.45"/>
    <row r="11" spans="2:17" x14ac:dyDescent="0.45"/>
    <row r="12" spans="2:17" x14ac:dyDescent="0.45"/>
    <row r="13" spans="2:17" ht="60" customHeight="1" x14ac:dyDescent="0.45"/>
  </sheetData>
  <mergeCells count="3">
    <mergeCell ref="I2:P2"/>
    <mergeCell ref="I1:P1"/>
    <mergeCell ref="I3:P3"/>
  </mergeCells>
  <phoneticPr fontId="1"/>
  <pageMargins left="0.7" right="0.7" top="0.75" bottom="0.75" header="0.3" footer="0.3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【使い方】</vt:lpstr>
      <vt:lpstr>名簿</vt:lpstr>
      <vt:lpstr>４年生はこちら</vt:lpstr>
      <vt:lpstr>５年生はこちら</vt:lpstr>
      <vt:lpstr>６年生はこちら</vt:lpstr>
      <vt:lpstr>結果①平均値</vt:lpstr>
      <vt:lpstr>結果②評定</vt:lpstr>
      <vt:lpstr>結果③楽しさ</vt:lpstr>
      <vt:lpstr>結果の見方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2022-11-08T01:31:23Z</cp:lastPrinted>
  <dcterms:created xsi:type="dcterms:W3CDTF">2022-07-21T06:05:03Z</dcterms:created>
  <dcterms:modified xsi:type="dcterms:W3CDTF">2023-02-09T00:27:39Z</dcterms:modified>
</cp:coreProperties>
</file>